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C:\Users\g.lada\Desktop\"/>
    </mc:Choice>
  </mc:AlternateContent>
  <xr:revisionPtr revIDLastSave="0" documentId="8_{25040DBE-58CC-407D-B999-FC3F14A230F8}" xr6:coauthVersionLast="47" xr6:coauthVersionMax="47" xr10:uidLastSave="{00000000-0000-0000-0000-000000000000}"/>
  <bookViews>
    <workbookView xWindow="-108" yWindow="-108" windowWidth="23256" windowHeight="12576" tabRatio="770" xr2:uid="{00000000-000D-0000-FFFF-FFFF00000000}"/>
  </bookViews>
  <sheets>
    <sheet name="ANALYSE DE RISQUE" sheetId="5" r:id="rId1"/>
    <sheet name="METHODE DE COTATION" sheetId="2" r:id="rId2"/>
    <sheet name="MAJ" sheetId="8" r:id="rId3"/>
  </sheets>
  <definedNames>
    <definedName name="_xlnm._FilterDatabase" localSheetId="0" hidden="1">'ANALYSE DE RISQUE'!$B$2:$V$29</definedName>
    <definedName name="_xlnm.Print_Area" localSheetId="0">'ANALYSE DE RISQUE'!$B$1:$W$29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8" i="2" l="1"/>
  <c r="R18" i="2"/>
  <c r="Q18" i="2"/>
  <c r="P18" i="2"/>
  <c r="R17" i="2"/>
  <c r="Q17" i="2"/>
  <c r="P17" i="2"/>
  <c r="S16" i="2"/>
  <c r="R16" i="2"/>
  <c r="Q16" i="2"/>
  <c r="P16" i="2"/>
  <c r="O15" i="2"/>
  <c r="O14" i="2"/>
  <c r="S13" i="2"/>
  <c r="R13" i="2"/>
  <c r="Q13" i="2"/>
  <c r="P13" i="2"/>
  <c r="O13" i="2"/>
  <c r="R12" i="2"/>
  <c r="Q12" i="2"/>
  <c r="P12" i="2"/>
  <c r="O12" i="2"/>
  <c r="S11" i="2"/>
  <c r="R11" i="2"/>
  <c r="Q11" i="2"/>
  <c r="P11" i="2"/>
  <c r="O11" i="2"/>
  <c r="O18" i="2" s="1"/>
  <c r="S10" i="2"/>
  <c r="R10" i="2"/>
  <c r="Q10" i="2"/>
  <c r="P10" i="2"/>
  <c r="O10" i="2"/>
  <c r="O17" i="2" s="1"/>
  <c r="S9" i="2"/>
  <c r="S17" i="2" s="1"/>
  <c r="R9" i="2"/>
  <c r="Q9" i="2"/>
  <c r="P9" i="2"/>
  <c r="O9" i="2"/>
  <c r="O16" i="2" s="1"/>
  <c r="S12" i="2" l="1"/>
  <c r="L8" i="5"/>
  <c r="M8" i="5" s="1"/>
  <c r="U8" i="5"/>
  <c r="V8" i="5" s="1"/>
  <c r="U4" i="5" l="1"/>
  <c r="U5" i="5"/>
  <c r="U6" i="5"/>
  <c r="U7" i="5"/>
  <c r="U9" i="5"/>
  <c r="U10" i="5"/>
  <c r="U11" i="5"/>
  <c r="U12" i="5"/>
  <c r="U13" i="5"/>
  <c r="U14" i="5"/>
  <c r="V14" i="5" s="1"/>
  <c r="U15" i="5"/>
  <c r="V15" i="5" s="1"/>
  <c r="U16" i="5"/>
  <c r="V16" i="5" s="1"/>
  <c r="U17" i="5"/>
  <c r="V17" i="5" s="1"/>
  <c r="U18" i="5"/>
  <c r="V18" i="5" s="1"/>
  <c r="U19" i="5"/>
  <c r="V19" i="5" s="1"/>
  <c r="U20" i="5"/>
  <c r="V20" i="5" s="1"/>
  <c r="U21" i="5"/>
  <c r="V21" i="5" s="1"/>
  <c r="U22" i="5"/>
  <c r="V22" i="5" s="1"/>
  <c r="U23" i="5"/>
  <c r="V23" i="5" s="1"/>
  <c r="U24" i="5"/>
  <c r="V24" i="5" s="1"/>
  <c r="U25" i="5"/>
  <c r="V25" i="5" s="1"/>
  <c r="U26" i="5"/>
  <c r="V26" i="5" s="1"/>
  <c r="U27" i="5"/>
  <c r="V27" i="5" s="1"/>
  <c r="U28" i="5"/>
  <c r="V28" i="5" s="1"/>
  <c r="U29" i="5"/>
  <c r="V29" i="5" s="1"/>
  <c r="U3" i="5"/>
  <c r="L14" i="5"/>
  <c r="M14" i="5" s="1"/>
  <c r="L4" i="5"/>
  <c r="L5" i="5"/>
  <c r="L6" i="5"/>
  <c r="L7" i="5"/>
  <c r="L9" i="5"/>
  <c r="L10" i="5"/>
  <c r="L11" i="5"/>
  <c r="L12" i="5"/>
  <c r="L13" i="5"/>
  <c r="L15" i="5"/>
  <c r="M15" i="5" s="1"/>
  <c r="L16" i="5"/>
  <c r="M16" i="5" s="1"/>
  <c r="L17" i="5"/>
  <c r="M17" i="5" s="1"/>
  <c r="L18" i="5"/>
  <c r="M18" i="5" s="1"/>
  <c r="L19" i="5"/>
  <c r="M19" i="5" s="1"/>
  <c r="L20" i="5"/>
  <c r="M20" i="5" s="1"/>
  <c r="L21" i="5"/>
  <c r="M21" i="5" s="1"/>
  <c r="L22" i="5"/>
  <c r="M22" i="5" s="1"/>
  <c r="L23" i="5"/>
  <c r="M23" i="5" s="1"/>
  <c r="L24" i="5"/>
  <c r="M24" i="5" s="1"/>
  <c r="L25" i="5"/>
  <c r="M25" i="5" s="1"/>
  <c r="L26" i="5"/>
  <c r="M26" i="5" s="1"/>
  <c r="L27" i="5"/>
  <c r="M27" i="5" s="1"/>
  <c r="L28" i="5"/>
  <c r="M28" i="5" s="1"/>
  <c r="L29" i="5"/>
  <c r="M29" i="5" s="1"/>
  <c r="L3" i="5"/>
  <c r="M5" i="5" l="1"/>
  <c r="M10" i="5"/>
  <c r="M11" i="5"/>
  <c r="M13" i="5"/>
  <c r="M6" i="5"/>
  <c r="M4" i="5"/>
  <c r="M9" i="5"/>
  <c r="V13" i="5"/>
  <c r="V12" i="5"/>
  <c r="M12" i="5"/>
  <c r="V11" i="5"/>
  <c r="V10" i="5"/>
  <c r="V9" i="5"/>
  <c r="V7" i="5"/>
  <c r="M7" i="5"/>
  <c r="V6" i="5"/>
  <c r="V5" i="5"/>
  <c r="V4" i="5"/>
  <c r="V3" i="5"/>
  <c r="M3" i="5"/>
</calcChain>
</file>

<file path=xl/sharedStrings.xml><?xml version="1.0" encoding="utf-8"?>
<sst xmlns="http://schemas.openxmlformats.org/spreadsheetml/2006/main" count="269" uniqueCount="175">
  <si>
    <t>Causes</t>
  </si>
  <si>
    <t>Détection 2</t>
  </si>
  <si>
    <t>Critère</t>
  </si>
  <si>
    <t>Note</t>
  </si>
  <si>
    <t>N°</t>
  </si>
  <si>
    <t>Occurrence</t>
  </si>
  <si>
    <t>Pas de blessé(s)</t>
  </si>
  <si>
    <t>Tous les 10 ans (faible)</t>
  </si>
  <si>
    <t>Tous les ans (modéré)</t>
  </si>
  <si>
    <t>Tous les mois (grande)</t>
  </si>
  <si>
    <t>Tous les jours (très grande)</t>
  </si>
  <si>
    <t>Phase de vie</t>
  </si>
  <si>
    <t xml:space="preserve">activités </t>
  </si>
  <si>
    <t>Maintenance</t>
  </si>
  <si>
    <t>Situation dangereuse</t>
  </si>
  <si>
    <t>Occurence 2</t>
  </si>
  <si>
    <t>Etude des tuyauteries</t>
  </si>
  <si>
    <t>Etude implantation des équipements</t>
  </si>
  <si>
    <t>Sélection des équipements et accessoires</t>
  </si>
  <si>
    <t>Mise en service</t>
  </si>
  <si>
    <t>Gravité Personne</t>
  </si>
  <si>
    <t>Gravité Biens</t>
  </si>
  <si>
    <t>Gravité Environnement</t>
  </si>
  <si>
    <t>GRAVITE</t>
  </si>
  <si>
    <t>Pas d'impact</t>
  </si>
  <si>
    <t xml:space="preserve">Impact dans le périmètre de l'usine </t>
  </si>
  <si>
    <t>Notes</t>
  </si>
  <si>
    <t>Concevoir</t>
  </si>
  <si>
    <t>Installer in situ</t>
  </si>
  <si>
    <t>Maintenir</t>
  </si>
  <si>
    <t>contrôle et test</t>
  </si>
  <si>
    <t>Informations (notice)</t>
  </si>
  <si>
    <t>Actions de maitrise (suppression ou mesure de protection)</t>
  </si>
  <si>
    <t>Phénomènes dangereux 
(annexe D EN 378-2)</t>
  </si>
  <si>
    <t>Effets-Impact 
(dommage)</t>
  </si>
  <si>
    <t>Gravité P2</t>
  </si>
  <si>
    <t>Gravité B2</t>
  </si>
  <si>
    <t>Gravité E2</t>
  </si>
  <si>
    <t>IPR 2
(risque)</t>
  </si>
  <si>
    <t>Occurrence 1</t>
  </si>
  <si>
    <t>Info complémentaires (notice)</t>
  </si>
  <si>
    <t>Max (R→T)</t>
  </si>
  <si>
    <t>Effet direct de la phase liquide</t>
  </si>
  <si>
    <t>objet ou matériaux à des températures élevées ou basses</t>
  </si>
  <si>
    <t>Fluide frigorigène (R744)</t>
  </si>
  <si>
    <t>Fuite ou rupture du composant</t>
  </si>
  <si>
    <t>Fuite sur joint</t>
  </si>
  <si>
    <t>Fuite ou rupture de la tuyauterie</t>
  </si>
  <si>
    <t>Fuite ou rupture de l'accessoire</t>
  </si>
  <si>
    <t>Personne: Anoxie / Projection
Biens: Arrêt de production / Perte marchandise
Environnement: Emission GES</t>
  </si>
  <si>
    <t>Etude des dispositifs de déchargement</t>
  </si>
  <si>
    <t>Surpression</t>
  </si>
  <si>
    <t>Erreur de calcul soupape</t>
  </si>
  <si>
    <t>Personne: Anoxie /Projections
Biens: Arrêt de production / Perte marchandise
Environnement: Emission GES</t>
  </si>
  <si>
    <t>Erreur de positionnement soupape</t>
  </si>
  <si>
    <t>Température extérieure élevée/Canicule</t>
  </si>
  <si>
    <t>Refroidisseur de gaz mal ventilé</t>
  </si>
  <si>
    <t>Coup de liquide</t>
  </si>
  <si>
    <t>Réservoir trop petit: charge mal évaluée</t>
  </si>
  <si>
    <t>Fuite</t>
  </si>
  <si>
    <t>Détecteur mal positionné</t>
  </si>
  <si>
    <t>Corrosion prématurée</t>
  </si>
  <si>
    <t>Personne: Anoxie / Projections
Biens: Arrêt de production / Perte marchandise
Environnement: Emission GES</t>
  </si>
  <si>
    <t>Assemblage</t>
  </si>
  <si>
    <t>Erreur dans le choix des tuyauteries</t>
  </si>
  <si>
    <t>Supportage défaillant</t>
  </si>
  <si>
    <t>Glace cause isolation incomplète ou mal réalisée</t>
  </si>
  <si>
    <t>Rupture de la tuyauterie</t>
  </si>
  <si>
    <t>Obturation du circuit</t>
  </si>
  <si>
    <t>Pression excessive</t>
  </si>
  <si>
    <t>Rupture</t>
  </si>
  <si>
    <t>Outillage inadapté
Défaut de fabrication</t>
  </si>
  <si>
    <t>Personne: Projections
Biens: Blast /destruction
Environnement: Emission GES</t>
  </si>
  <si>
    <t>Humidité dans circuit frigorifique</t>
  </si>
  <si>
    <t>Tirage au vide</t>
  </si>
  <si>
    <t>Tirage au vide incomplet ou opération mal exécutée</t>
  </si>
  <si>
    <t>Rupture de tuyauterie/composant</t>
  </si>
  <si>
    <t>Mauvais réglage des organes de sécurité</t>
  </si>
  <si>
    <t>Charge de l'installation</t>
  </si>
  <si>
    <t>Remplissage en phase liquide dans l'installation au vide</t>
  </si>
  <si>
    <t>Rupture flexible</t>
  </si>
  <si>
    <t>Outillage non adapté: flexibles</t>
  </si>
  <si>
    <t>Obutration flexible avec neige carbonique</t>
  </si>
  <si>
    <t>Erreur de manipulation technicien</t>
  </si>
  <si>
    <t>Rupture d'un composant</t>
  </si>
  <si>
    <t>Composant inadapté</t>
  </si>
  <si>
    <t>Obturation circuit</t>
  </si>
  <si>
    <t>Reste de liquide dans la partie du circuit vidangée.</t>
  </si>
  <si>
    <t>Pression Excessive</t>
  </si>
  <si>
    <t>Confinement de liquide</t>
  </si>
  <si>
    <t>Concentration de CO2 trop importante</t>
  </si>
  <si>
    <t>Reste de liquide lors de la purge</t>
  </si>
  <si>
    <t>Quantité vidangée dans le volume trop importante. Dépassement limite ATEL/ODL</t>
  </si>
  <si>
    <t xml:space="preserve">Mauvaise PS/TS </t>
  </si>
  <si>
    <t xml:space="preserve">Personnes: Néant
Biens: Arrêt de production / Perte marchandise
</t>
  </si>
  <si>
    <t xml:space="preserve">Personnes: Néant
Biens: Arrêt de production / Perte marchandise / Casse machine
</t>
  </si>
  <si>
    <t xml:space="preserve">Personne: Anoxie 
Biens: Néant
</t>
  </si>
  <si>
    <t xml:space="preserve">Personne: Brûlure
</t>
  </si>
  <si>
    <t xml:space="preserve">Personnes: Néant
Biens: Corrosion interne acier / dégradation huile / obturation organes de détente </t>
  </si>
  <si>
    <t xml:space="preserve">Personne: Anoxie / Projections
Biens: Arrêt de production / Perte marchandise
</t>
  </si>
  <si>
    <t xml:space="preserve">
Biens: Matériel endommagé par très basse température / Obturation des conduites
</t>
  </si>
  <si>
    <t xml:space="preserve">Personnes: Projections
</t>
  </si>
  <si>
    <t>Personne: Projections
Environnement: Emission GES</t>
  </si>
  <si>
    <t>Personne: Anoxie / Projections
Biens: Arrêt de production / Perte marchandise</t>
  </si>
  <si>
    <t xml:space="preserve">Personne: Projections
Biens: Arrêt de production / Perte marchandise
</t>
  </si>
  <si>
    <t>Personne: Anoxie
Environnement: Emission GES</t>
  </si>
  <si>
    <t>Personne: Brulure froide
Environnement: Emission GES</t>
  </si>
  <si>
    <t>Isolement de CO2 liquide entre 2 vannes lors de la manipulation</t>
  </si>
  <si>
    <t>Obturation échappement de soupape</t>
  </si>
  <si>
    <t>AVERTISSEMENT: 
CE DOCUMENT EST UNE SUGGESTION DE PRESENTATION D'ANALYSE DE RISQUE ILLUSTRE SUR UN CAS PRATIQUE CORRESPONDANT A UNE INSTALLATION CO2. 
IL PORTE UNIQUEMENT SUR LES RISQUES PROPRES A L'USAGE DU FLUIDE FRIGORIGENE CO2.
IL NE PEUT ETRE CONSIDERE COMME EXHAUSTIF
IL NE PEUT EN AUCUN CAS ETRE UTILISE COMME UN DOCUMENT STANDARD POUR ACCOMPAGNER LA REALISATION D'UNE INSTALLATION.
TOUTE UTILISATION DU CONTENU DU DOCUMENT DE MANIERE TOTALE OU PARTIELLE RELEVE DE LA SEULE RESPONSABILITE DE L'UTILISATEUR
LES AUTEURS DU DOCUMENT ET LE SNEFCCA NE POURRONT ETRE TENUS POUR RESPONSABLE DES CONSEQUENCES DE L'USAGE DE CE DOCUMENT PAR UN TIERS.</t>
  </si>
  <si>
    <t xml:space="preserve">Version  </t>
  </si>
  <si>
    <t>mise en page le 14/11/2018</t>
  </si>
  <si>
    <t>finalisée le 27/09/2018</t>
  </si>
  <si>
    <t xml:space="preserve"> Réparation immédiate</t>
  </si>
  <si>
    <t xml:space="preserve">Jamais constaté dans la profession (négligeable) </t>
  </si>
  <si>
    <t>OCCURRENCE</t>
  </si>
  <si>
    <t>Presque un accident</t>
  </si>
  <si>
    <t>**Isolement de la fuite (de suite) et/ou approvisionnement, et réparation de l'élément cassé &lt; 4 jours
**Pas d'arrêt de production
**Pas de perte de marchandise</t>
  </si>
  <si>
    <t>Un ou plusieurs blessés sans arrêt de travail</t>
  </si>
  <si>
    <t xml:space="preserve">**Isolement de la fuite (de suite) et  approvisionnement, et réparation de l'élément cassé &gt; 4 jours
**Pas d'arrêt de production
**Pas de perte de marchandise </t>
  </si>
  <si>
    <t>Impact HORS du périmètre du site avec/ou :
**Information à la préfecture
**Risque sur la vie végétale et animale</t>
  </si>
  <si>
    <t>Un ou plusieurs blessés avec arrêt de travail</t>
  </si>
  <si>
    <t>**Isolement de la fuite (de suite) et/ou approvisionnement et,  réparation de l'élément cassé &lt; 4 jours
**Arrêt de production
**Perte de marchandise</t>
  </si>
  <si>
    <t>Impact HORS du périmètre du site avec :
**Information à la préfecture
**Destructions de la vie végétale ou animale</t>
  </si>
  <si>
    <t>arrêt de travail entrainant incapacité / décès</t>
  </si>
  <si>
    <t>**Isolement de la fuite impossible et/ou approvisionnement, et  réparation de l'élément cassé &gt; 4 jours
**Arrêt de production
**Perte de marchandise</t>
  </si>
  <si>
    <t>Impact HORS du périmètre du site avec :
**Information à la préfecture
**Ré-autorisation d'exploitation après inspections administratives
**Destructions de la vie végétale ou animale</t>
  </si>
  <si>
    <t>Gravité P1
(personnes)</t>
  </si>
  <si>
    <t>Gravité B1
(biens)</t>
  </si>
  <si>
    <t>Gravité E1
(environnements)</t>
  </si>
  <si>
    <t>IPR
(cotation du risque)</t>
  </si>
  <si>
    <r>
      <t>Max (I</t>
    </r>
    <r>
      <rPr>
        <sz val="11"/>
        <color theme="0"/>
        <rFont val="Calibri"/>
        <family val="2"/>
      </rPr>
      <t>→</t>
    </r>
    <r>
      <rPr>
        <sz val="12"/>
        <color theme="0"/>
        <rFont val="Calibri"/>
        <family val="2"/>
      </rPr>
      <t>K</t>
    </r>
    <r>
      <rPr>
        <sz val="11"/>
        <color theme="0"/>
        <rFont val="Calibri"/>
        <family val="2"/>
      </rPr>
      <t>)
Gravité max</t>
    </r>
  </si>
  <si>
    <t>Epaisseur tuyauterie trop faible
Matériaux non adaptés</t>
  </si>
  <si>
    <t>Accessoires (coudes, réductions,…) inadaptés</t>
  </si>
  <si>
    <t>Surfaces chaudes sur le circuit haute-pression du fait des propriétés thermodynamiques du fluide</t>
  </si>
  <si>
    <t>Incompatibilité fluide ou matériaux inadaptés</t>
  </si>
  <si>
    <t>**Double contrôle de l'étude
**Respect de la méhodologie EN378-2:2017</t>
  </si>
  <si>
    <t xml:space="preserve">*Utiliser du matériel conçu pour le CO2 et l'huile retenue
*Valider la compatibilité des joints avec le fournisseur du matériel
</t>
  </si>
  <si>
    <t>**Double contrôle de l'étude
**Méthode de calcul adaptée
**Respect PED 2014-68
**Respecter codes de construction (EN14276)</t>
  </si>
  <si>
    <t>**Dimensionner les dispositifs de protection contre les surpression selon EN13136</t>
  </si>
  <si>
    <t>**Respecter les préconisations relatives à la collecte des soupapes selon EN13136
**Respecter les préconisations relatives aux soupapes de sécurité CO2 selon EN378-2:2017</t>
  </si>
  <si>
    <t xml:space="preserve">**Double contrôle de l'étude.
**Analyse des modes de fonctionnement du système </t>
  </si>
  <si>
    <t>**Respecter les recommandations d'implantation de la notice du fabricant</t>
  </si>
  <si>
    <t>**Etablir une méthode de calcul de la charge en CO2
**Préciser au fabricant de centrale frigorifique la charge de CO2 contenue dans le réseau BP et HP</t>
  </si>
  <si>
    <t>**Réaliser une étude d'implantation des détecteurs
**Respecter les préconisations de la norme EN378-3:2017</t>
  </si>
  <si>
    <t>**Choisir les échangeurs à air avec des protections adaptées aux atmosphères  aggressives auxquelles ils peuvent être soumis</t>
  </si>
  <si>
    <t>**Signalétique sur les surfaces chaudes
**Protection mécanique /isolation des surfaces chaudes</t>
  </si>
  <si>
    <t>**Vérifier l'adéquation des tuyauteries livrées avec les plans de constructions
**Ranger convenablement les différents type de tuyauterie sur le chantier
**N'utiliser dans la mesure du possible qu'une seule sorte de cuivre sur un même chantier (K65, Cuivre standard, cuivre surépais,...) 
**Procéder à un contrôle lors du montage avant isolation des canalisations</t>
  </si>
  <si>
    <t>**Respecter les prescriptions de la norme EN378-2:2017
**Valider les méthodes de fixation avec la maitrise d'œuvre selon les matériaux du bâtiment</t>
  </si>
  <si>
    <t>**Isolation des canalisations et composants soumis à des températures inférieures à 0°C
**Supportage calculé avec le poids des éventuelles prise en glace</t>
  </si>
  <si>
    <t>**Balayage du circuit à l'azote avant tirage au vide
**Contrôle de l'homogénéité des pressions aux points de mesure lors des essais pression</t>
  </si>
  <si>
    <t>**Appliquer les procédures de mise sous pression des installations préconisées par l'entreprise 
**Vérification des pressions de l'outillage
**Balisage des zones dangereuses
**Port des EPI</t>
  </si>
  <si>
    <t xml:space="preserve">**Appliquer la procédure de tirage au vide
*Vérification régulière du matériel et vérification avant usage de la dernière date de contrôle
**Etalonnage du manomètre
</t>
  </si>
  <si>
    <t>**Réglage des pressostats de sécurité à l'azote
**Réglage des 2 ou 3 dispositifs de sécurité en cascade
**Etablir un PV de réglage</t>
  </si>
  <si>
    <t>**Réaliser une précharge du système en phase gazeuse au dessus de la pression du point triple (5,2 bar)
**Formation CO2</t>
  </si>
  <si>
    <t>**Vérification de la pression des flexibles avant le montage
**Vérification de la conformité des flexibles
**Port des EPI</t>
  </si>
  <si>
    <t>**Respect des procédures internes
**Port des EPI
**Formation au CO2</t>
  </si>
  <si>
    <t xml:space="preserve">**Vérification de la PS et de la TS de l'installation
**Privilégier un remplacement à l'identique </t>
  </si>
  <si>
    <t>**Respect des procédures d'intervention
**Technicien habilité</t>
  </si>
  <si>
    <t>**Respect des procédures d'intervention
**Etiquetage des robinets
**Technicien doit être habilité
**Mise en place éventuelle de dispositifs de sécurité à la conception sur les ligne liquide  (facultatif)</t>
  </si>
  <si>
    <t>**Détecteur portatif de CO2
**Technicien doit être habilité
**Evacuation du CO2 à l'extérieur</t>
  </si>
  <si>
    <t>**Port des EPI: gants</t>
  </si>
  <si>
    <t>**Attention accessoire de classe A et classe B avec résistances différentes sur tuyauterie acier inoxydable EN-10253-4</t>
  </si>
  <si>
    <t>**Ajouter des systèmes de vérouillage sur les élements permettant d'isoler des parties de circuit non protégées</t>
  </si>
  <si>
    <t>**Informer le client de ne pas installer de nouveaux équipements/bâtiments/parois à proximité du gaz cooler</t>
  </si>
  <si>
    <t>**Sensibiliser sur les points d'attention lors des recharges en fluide frigorigène
**Préciser la charge maximale du système autorisée</t>
  </si>
  <si>
    <t>**Etude de la position des détecteurs par des personnes compétentes et recommandées
**Respect des préconisations de la norme EN378-3:2017</t>
  </si>
  <si>
    <t>**Toute chambre froide changeant de destination doit faire l'objet d'une analyse **En cas de stockage de marchandises suceptibles de créer une atmosphère corrosive il peut être nécessaire  de remplacer les échangeurs à air</t>
  </si>
  <si>
    <t>**Les tuyauteries et composants non isolés contenant du fluide frigorigène peuvent atteindre des températures conduisant à des brûlures. Veillez à ne pas entrer en contact des équipements sans protections adaptées pendant le fonctionnement.</t>
  </si>
  <si>
    <t>**Toute manipulation sur le circuit frigorifique doit être faite avec un outillage adapté à la nature du fluide ainsi qu'à la pression et à la température qui peut être atteinte</t>
  </si>
  <si>
    <t>**Avant toute charge en fluide frigorigène une opération de tirage au vide conforme aux règles de l'art doit être réalisée</t>
  </si>
  <si>
    <t>**L'ensemble des dispositifs de sécurité doivent avoir été réglés et vérifiés avant mise en service de l'équipement</t>
  </si>
  <si>
    <t>**Veiller à respecter les règles d'usage du fluide frigorigène CO2
**Recourir à du personnel qualifié ayant suivi les formations nécessaires à un usage du CO2 en sécurité</t>
  </si>
  <si>
    <t>**Recourir à du personnel qualifié ayant suivi les formations nécessaires à un usage du CO2 en sécurité</t>
  </si>
  <si>
    <t>**S'assurer de la compatibilité du matériel avec le fluide, les pressions maximales et les températures maximales admissibles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</si>
</sst>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0"/>
      <name val="Calibri"/>
      <family val="2"/>
      <scheme val="minor"/>
    </font>
    <font>
      <sz val="11"/>
      <color theme="1"/>
      <name val="Arial"/>
      <family val="2"/>
    </font>
    <font>
      <b/>
      <sz val="11"/>
      <color theme="1"/>
      <name val="Calibri"/>
      <family val="2"/>
      <scheme val="minor"/>
    </font>
    <font>
      <b/>
      <sz val="12"/>
      <color rgb="FFFF0000"/>
      <name val="Calibri"/>
      <family val="2"/>
      <scheme val="minor"/>
    </font>
    <font>
      <b/>
      <sz val="12"/>
      <color theme="0"/>
      <name val="Calibri"/>
      <family val="2"/>
      <scheme val="minor"/>
    </font>
    <font>
      <b/>
      <sz val="11"/>
      <color theme="0"/>
      <name val="Calibri"/>
      <family val="2"/>
      <scheme val="minor"/>
    </font>
    <font>
      <b/>
      <sz val="14"/>
      <color theme="0"/>
      <name val="Calibri"/>
      <family val="2"/>
      <scheme val="minor"/>
    </font>
    <font>
      <sz val="11"/>
      <color theme="0"/>
      <name val="Arial"/>
      <family val="2"/>
    </font>
    <font>
      <sz val="11"/>
      <color theme="0"/>
      <name val="Calibri"/>
      <family val="2"/>
    </font>
    <font>
      <sz val="12"/>
      <color theme="0"/>
      <name val="Calibri"/>
      <family val="2"/>
    </font>
  </fonts>
  <fills count="12">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4"/>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theme="4"/>
      </left>
      <right/>
      <top style="medium">
        <color theme="4"/>
      </top>
      <bottom/>
      <diagonal/>
    </border>
    <border>
      <left/>
      <right style="medium">
        <color theme="4"/>
      </right>
      <top style="medium">
        <color theme="4"/>
      </top>
      <bottom/>
      <diagonal/>
    </border>
    <border>
      <left style="medium">
        <color theme="4"/>
      </left>
      <right style="thin">
        <color theme="4"/>
      </right>
      <top style="medium">
        <color theme="4"/>
      </top>
      <bottom/>
      <diagonal/>
    </border>
    <border>
      <left style="thin">
        <color theme="4"/>
      </left>
      <right style="medium">
        <color theme="4"/>
      </right>
      <top style="medium">
        <color theme="4"/>
      </top>
      <bottom/>
      <diagonal/>
    </border>
    <border>
      <left/>
      <right/>
      <top style="medium">
        <color theme="4"/>
      </top>
      <bottom/>
      <diagonal/>
    </border>
    <border>
      <left style="medium">
        <color theme="4"/>
      </left>
      <right style="thin">
        <color theme="4"/>
      </right>
      <top style="medium">
        <color theme="4"/>
      </top>
      <bottom style="medium">
        <color theme="4"/>
      </bottom>
      <diagonal/>
    </border>
    <border>
      <left style="thin">
        <color theme="4"/>
      </left>
      <right style="medium">
        <color theme="4"/>
      </right>
      <top style="medium">
        <color theme="4"/>
      </top>
      <bottom style="medium">
        <color theme="4"/>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medium">
        <color theme="4"/>
      </left>
      <right style="thin">
        <color theme="4"/>
      </right>
      <top/>
      <bottom style="thin">
        <color theme="4"/>
      </bottom>
      <diagonal/>
    </border>
    <border>
      <left style="thin">
        <color theme="4"/>
      </left>
      <right style="medium">
        <color theme="4"/>
      </right>
      <top/>
      <bottom style="thin">
        <color theme="4"/>
      </bottom>
      <diagonal/>
    </border>
    <border>
      <left style="medium">
        <color theme="4"/>
      </left>
      <right style="medium">
        <color theme="4"/>
      </right>
      <top style="medium">
        <color theme="4"/>
      </top>
      <bottom/>
      <diagonal/>
    </border>
    <border>
      <left style="medium">
        <color theme="4"/>
      </left>
      <right style="medium">
        <color theme="4"/>
      </right>
      <top style="medium">
        <color theme="4"/>
      </top>
      <bottom style="medium">
        <color theme="4"/>
      </bottom>
      <diagonal/>
    </border>
    <border>
      <left style="thin">
        <color theme="4"/>
      </left>
      <right style="thin">
        <color theme="4"/>
      </right>
      <top style="medium">
        <color theme="4"/>
      </top>
      <bottom style="medium">
        <color theme="4"/>
      </bottom>
      <diagonal/>
    </border>
    <border>
      <left style="medium">
        <color theme="4"/>
      </left>
      <right style="thin">
        <color theme="4"/>
      </right>
      <top style="thin">
        <color theme="4"/>
      </top>
      <bottom style="thin">
        <color theme="4"/>
      </bottom>
      <diagonal/>
    </border>
    <border>
      <left style="thin">
        <color theme="4"/>
      </left>
      <right style="medium">
        <color theme="4"/>
      </right>
      <top style="thin">
        <color theme="4"/>
      </top>
      <bottom style="thin">
        <color theme="4"/>
      </bottom>
      <diagonal/>
    </border>
    <border>
      <left style="medium">
        <color theme="4"/>
      </left>
      <right style="medium">
        <color theme="4"/>
      </right>
      <top/>
      <bottom/>
      <diagonal/>
    </border>
    <border>
      <left style="medium">
        <color theme="4"/>
      </left>
      <right style="medium">
        <color theme="4"/>
      </right>
      <top style="medium">
        <color theme="4"/>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medium">
        <color theme="4"/>
      </left>
      <right style="medium">
        <color theme="4"/>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style="medium">
        <color theme="4"/>
      </right>
      <top style="thin">
        <color theme="4"/>
      </top>
      <bottom style="medium">
        <color theme="4"/>
      </bottom>
      <diagonal/>
    </border>
    <border>
      <left style="medium">
        <color theme="4"/>
      </left>
      <right style="medium">
        <color theme="4"/>
      </right>
      <top/>
      <bottom style="medium">
        <color theme="4"/>
      </bottom>
      <diagonal/>
    </border>
    <border>
      <left style="medium">
        <color theme="4"/>
      </left>
      <right style="medium">
        <color theme="4"/>
      </right>
      <top style="thin">
        <color theme="4"/>
      </top>
      <bottom style="medium">
        <color theme="4"/>
      </bottom>
      <diagonal/>
    </border>
  </borders>
  <cellStyleXfs count="1">
    <xf numFmtId="0" fontId="0" fillId="0" borderId="0"/>
  </cellStyleXfs>
  <cellXfs count="62">
    <xf numFmtId="0" fontId="0" fillId="0" borderId="0" xfId="0"/>
    <xf numFmtId="0" fontId="0" fillId="0" borderId="0" xfId="0" applyAlignment="1">
      <alignment horizontal="center" vertical="center"/>
    </xf>
    <xf numFmtId="0" fontId="0" fillId="2" borderId="0" xfId="0" applyFill="1" applyAlignment="1">
      <alignment horizontal="center" vertical="center"/>
    </xf>
    <xf numFmtId="0" fontId="0" fillId="3" borderId="0" xfId="0" applyFill="1" applyAlignment="1">
      <alignment horizontal="center" vertical="center"/>
    </xf>
    <xf numFmtId="0" fontId="0" fillId="4" borderId="0" xfId="0" applyFill="1" applyAlignment="1">
      <alignment horizontal="center" vertical="center"/>
    </xf>
    <xf numFmtId="0" fontId="0" fillId="5" borderId="0" xfId="0" applyFill="1" applyAlignment="1">
      <alignment horizontal="center" vertical="center"/>
    </xf>
    <xf numFmtId="0" fontId="0" fillId="10" borderId="2" xfId="0" applyFill="1" applyBorder="1"/>
    <xf numFmtId="0" fontId="1" fillId="3" borderId="0" xfId="0" applyFont="1" applyFill="1" applyAlignment="1">
      <alignment horizontal="left" vertical="center" indent="1"/>
    </xf>
    <xf numFmtId="0" fontId="1" fillId="3" borderId="0" xfId="0" applyFont="1" applyFill="1" applyAlignment="1">
      <alignment horizontal="center" vertical="center"/>
    </xf>
    <xf numFmtId="0" fontId="0" fillId="0" borderId="0" xfId="0" applyAlignment="1">
      <alignment horizontal="left" vertical="center" indent="1"/>
    </xf>
    <xf numFmtId="0" fontId="3" fillId="3" borderId="0" xfId="0" applyFont="1" applyFill="1" applyAlignment="1">
      <alignment horizontal="center" vertical="center"/>
    </xf>
    <xf numFmtId="0" fontId="0" fillId="3" borderId="0" xfId="0" applyFill="1" applyAlignment="1">
      <alignment horizontal="left" vertical="center" indent="1"/>
    </xf>
    <xf numFmtId="0" fontId="7" fillId="3" borderId="0" xfId="0" applyFont="1" applyFill="1" applyAlignment="1">
      <alignment horizontal="left" vertical="center" indent="1"/>
    </xf>
    <xf numFmtId="0" fontId="3" fillId="11" borderId="8" xfId="0" applyFont="1" applyFill="1" applyBorder="1" applyAlignment="1">
      <alignment horizontal="center" vertical="center"/>
    </xf>
    <xf numFmtId="0" fontId="3" fillId="11" borderId="9" xfId="0" applyFont="1" applyFill="1" applyBorder="1" applyAlignment="1">
      <alignment horizontal="left" vertical="center" indent="1"/>
    </xf>
    <xf numFmtId="0" fontId="3" fillId="3" borderId="0" xfId="0" applyFont="1" applyFill="1" applyAlignment="1">
      <alignment horizontal="left" vertical="center" indent="1"/>
    </xf>
    <xf numFmtId="0" fontId="3" fillId="11" borderId="13" xfId="0" applyFont="1" applyFill="1" applyBorder="1" applyAlignment="1">
      <alignment horizontal="center" vertical="center"/>
    </xf>
    <xf numFmtId="0" fontId="0" fillId="0" borderId="14" xfId="0" applyBorder="1" applyAlignment="1">
      <alignment horizontal="left" vertical="center" indent="1"/>
    </xf>
    <xf numFmtId="0" fontId="3" fillId="11" borderId="16" xfId="0" applyFont="1" applyFill="1" applyBorder="1" applyAlignment="1">
      <alignment horizontal="center" vertical="center"/>
    </xf>
    <xf numFmtId="0" fontId="3" fillId="11" borderId="17" xfId="0" applyFont="1" applyFill="1" applyBorder="1" applyAlignment="1">
      <alignment horizontal="center" vertical="center"/>
    </xf>
    <xf numFmtId="0" fontId="3" fillId="11" borderId="9" xfId="0" applyFont="1" applyFill="1" applyBorder="1" applyAlignment="1">
      <alignment horizontal="center" vertical="center"/>
    </xf>
    <xf numFmtId="0" fontId="3" fillId="11" borderId="18" xfId="0" applyFont="1" applyFill="1" applyBorder="1" applyAlignment="1">
      <alignment horizontal="center" vertical="center"/>
    </xf>
    <xf numFmtId="0" fontId="0" fillId="0" borderId="19" xfId="0" applyBorder="1" applyAlignment="1">
      <alignment horizontal="left" vertical="center" indent="1"/>
    </xf>
    <xf numFmtId="0" fontId="0" fillId="0" borderId="19" xfId="0" applyBorder="1" applyAlignment="1">
      <alignment horizontal="left" vertical="center" wrapText="1" indent="1"/>
    </xf>
    <xf numFmtId="0" fontId="3" fillId="11" borderId="21" xfId="0" applyFont="1"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3" fillId="11" borderId="24" xfId="0" applyFont="1" applyFill="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3" fillId="11" borderId="27" xfId="0" applyFont="1" applyFill="1" applyBorder="1" applyAlignment="1">
      <alignment horizontal="center" vertical="center"/>
    </xf>
    <xf numFmtId="0" fontId="0" fillId="0" borderId="28" xfId="0" applyBorder="1" applyAlignment="1">
      <alignment horizontal="left" vertical="center" indent="1"/>
    </xf>
    <xf numFmtId="0" fontId="0" fillId="0" borderId="28" xfId="0" applyBorder="1" applyAlignment="1">
      <alignment horizontal="left" vertical="center" wrapText="1" indent="1"/>
    </xf>
    <xf numFmtId="0" fontId="3" fillId="0" borderId="0" xfId="0" applyFont="1" applyAlignment="1">
      <alignment horizontal="center" vertical="center"/>
    </xf>
    <xf numFmtId="0" fontId="7" fillId="3" borderId="0" xfId="0" applyFont="1" applyFill="1" applyAlignment="1">
      <alignment horizontal="center" vertical="center"/>
    </xf>
    <xf numFmtId="0" fontId="3" fillId="11" borderId="30" xfId="0" applyFont="1" applyFill="1" applyBorder="1" applyAlignment="1">
      <alignment horizontal="center" vertical="center"/>
    </xf>
    <xf numFmtId="0" fontId="8" fillId="0" borderId="0" xfId="0" applyFont="1" applyAlignment="1">
      <alignment horizontal="left" vertical="center" wrapText="1" indent="1"/>
    </xf>
    <xf numFmtId="0" fontId="1" fillId="0" borderId="0" xfId="0" applyFont="1" applyAlignment="1">
      <alignment horizontal="left" vertical="center" wrapText="1" indent="1"/>
    </xf>
    <xf numFmtId="0" fontId="2" fillId="0" borderId="0" xfId="0" applyFont="1" applyAlignment="1">
      <alignment horizontal="left" vertical="center" wrapText="1" indent="1"/>
    </xf>
    <xf numFmtId="0" fontId="2" fillId="0" borderId="1" xfId="0" applyFont="1" applyBorder="1" applyAlignment="1">
      <alignment horizontal="left" vertical="center" wrapText="1" indent="1"/>
    </xf>
    <xf numFmtId="0" fontId="5" fillId="9" borderId="0" xfId="0" applyFont="1" applyFill="1" applyAlignment="1">
      <alignment horizontal="left" vertical="center" indent="1"/>
    </xf>
    <xf numFmtId="0" fontId="0" fillId="0" borderId="0" xfId="0" applyAlignment="1">
      <alignment horizontal="left" vertical="center" wrapText="1" indent="1"/>
    </xf>
    <xf numFmtId="49" fontId="0" fillId="0" borderId="0" xfId="0" applyNumberFormat="1" applyAlignment="1">
      <alignment horizontal="left" vertical="center" indent="1"/>
    </xf>
    <xf numFmtId="0" fontId="5" fillId="7" borderId="0" xfId="0" applyFont="1" applyFill="1" applyAlignment="1">
      <alignment horizontal="left" vertical="center" indent="1"/>
    </xf>
    <xf numFmtId="0" fontId="0" fillId="5" borderId="0" xfId="0" applyFill="1" applyAlignment="1">
      <alignment horizontal="left" vertical="center" indent="1"/>
    </xf>
    <xf numFmtId="0" fontId="0" fillId="0" borderId="0" xfId="0" quotePrefix="1" applyAlignment="1">
      <alignment horizontal="left" vertical="center" wrapText="1" indent="1"/>
    </xf>
    <xf numFmtId="0" fontId="5" fillId="8" borderId="0" xfId="0" applyFont="1" applyFill="1" applyAlignment="1">
      <alignment horizontal="left" vertical="center" indent="1"/>
    </xf>
    <xf numFmtId="0" fontId="4" fillId="0" borderId="0" xfId="0" applyFont="1" applyAlignment="1">
      <alignment horizontal="left" vertical="center" wrapText="1" indent="1"/>
    </xf>
    <xf numFmtId="0" fontId="7" fillId="6" borderId="5" xfId="0" applyFont="1" applyFill="1" applyBorder="1" applyAlignment="1">
      <alignment horizontal="left" vertical="center" indent="1"/>
    </xf>
    <xf numFmtId="0" fontId="7" fillId="6" borderId="6" xfId="0" applyFont="1" applyFill="1" applyBorder="1" applyAlignment="1">
      <alignment horizontal="left" vertical="center" indent="1"/>
    </xf>
    <xf numFmtId="0" fontId="6" fillId="6" borderId="3"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11" xfId="0" applyFont="1" applyFill="1" applyBorder="1" applyAlignment="1">
      <alignment horizontal="center" vertical="center"/>
    </xf>
    <xf numFmtId="0" fontId="6" fillId="6" borderId="12" xfId="0" applyFont="1" applyFill="1" applyBorder="1" applyAlignment="1">
      <alignment horizontal="center" vertical="center"/>
    </xf>
    <xf numFmtId="0" fontId="6" fillId="6" borderId="15" xfId="0" applyFont="1" applyFill="1" applyBorder="1" applyAlignment="1">
      <alignment horizontal="left" vertical="center"/>
    </xf>
    <xf numFmtId="0" fontId="6" fillId="6" borderId="20" xfId="0" applyFont="1" applyFill="1" applyBorder="1" applyAlignment="1">
      <alignment horizontal="left" vertical="center"/>
    </xf>
    <xf numFmtId="0" fontId="6" fillId="6" borderId="29" xfId="0" applyFont="1" applyFill="1" applyBorder="1" applyAlignment="1">
      <alignment horizontal="left" vertical="center"/>
    </xf>
    <xf numFmtId="0" fontId="1" fillId="3" borderId="0" xfId="0" applyFont="1" applyFill="1" applyAlignment="1">
      <alignment horizontal="left" vertical="center" indent="1"/>
    </xf>
    <xf numFmtId="0" fontId="7" fillId="6" borderId="3" xfId="0" applyFont="1" applyFill="1" applyBorder="1" applyAlignment="1">
      <alignment horizontal="left" vertical="center" indent="1"/>
    </xf>
    <xf numFmtId="0" fontId="7" fillId="6" borderId="4" xfId="0" applyFont="1" applyFill="1" applyBorder="1" applyAlignment="1">
      <alignment horizontal="left" vertical="center" indent="1"/>
    </xf>
  </cellXfs>
  <cellStyles count="1">
    <cellStyle name="Normal" xfId="0" builtinId="0"/>
  </cellStyles>
  <dxfs count="39">
    <dxf>
      <fill>
        <patternFill>
          <bgColor rgb="FFFF00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FF00"/>
        </patternFill>
      </fill>
    </dxf>
    <dxf>
      <font>
        <color rgb="FFFF0000"/>
      </font>
    </dxf>
    <dxf>
      <font>
        <color rgb="FFFF0000"/>
      </font>
    </dxf>
    <dxf>
      <fill>
        <patternFill patternType="none">
          <fgColor indexed="64"/>
          <bgColor indexed="65"/>
        </patternFill>
      </fill>
      <alignment horizontal="left" vertical="center" textRotation="0" wrapText="0" relativeIndent="1" justifyLastLine="0" shrinkToFit="0" readingOrder="0"/>
    </dxf>
    <dxf>
      <numFmt numFmtId="0" formatCode="General"/>
      <fill>
        <patternFill patternType="none">
          <fgColor indexed="64"/>
          <bgColor indexed="65"/>
        </patternFill>
      </fill>
      <alignment horizontal="left" vertical="center" textRotation="0" wrapText="0" relativeIndent="1" justifyLastLine="0" shrinkToFit="0" readingOrder="0"/>
    </dxf>
    <dxf>
      <numFmt numFmtId="0" formatCode="General"/>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numFmt numFmtId="0" formatCode="General"/>
      <fill>
        <patternFill patternType="none">
          <fgColor indexed="64"/>
          <bgColor indexed="65"/>
        </patternFill>
      </fill>
      <alignment horizontal="left" vertical="center" textRotation="0" wrapText="0" relativeIndent="1" justifyLastLine="0" shrinkToFit="0" readingOrder="0"/>
    </dxf>
    <dxf>
      <numFmt numFmtId="0" formatCode="General"/>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1" relativeIndent="1" justifyLastLine="0" shrinkToFit="0" readingOrder="0"/>
    </dxf>
    <dxf>
      <fill>
        <patternFill patternType="none">
          <fgColor indexed="64"/>
          <bgColor indexed="65"/>
        </patternFill>
      </fill>
      <alignment horizontal="left" vertical="center" textRotation="0" wrapText="1"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ont>
        <b/>
        <strike val="0"/>
        <outline val="0"/>
        <shadow val="0"/>
        <u val="none"/>
        <vertAlign val="baseline"/>
        <sz val="12"/>
        <color theme="0"/>
        <name val="Calibri"/>
        <scheme val="minor"/>
      </font>
      <fill>
        <patternFill patternType="none">
          <fgColor indexed="64"/>
          <bgColor indexed="65"/>
        </patternFill>
      </fill>
      <alignment horizontal="left" vertical="center" textRotation="0" wrapText="0" relativeIndent="1" justifyLastLine="0" shrinkToFit="0" readingOrder="0"/>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none">
          <fgColor rgb="FF000000"/>
          <bgColor rgb="FFFFFFFF"/>
        </patternFill>
      </fill>
      <alignment horizontal="left" vertical="center" textRotation="0" wrapText="0" relativeIndent="1" justifyLastLine="0" shrinkToFit="0" readingOrder="0"/>
    </dxf>
    <dxf>
      <border outline="0">
        <bottom style="thin">
          <color rgb="FF000000"/>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1"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au14" displayName="Tableau14" ref="A2:W29" totalsRowShown="0" headerRowDxfId="38" dataDxfId="36" headerRowBorderDxfId="37" tableBorderDxfId="35" totalsRowBorderDxfId="34">
  <autoFilter ref="A2:W29" xr:uid="{00000000-0009-0000-0100-000003000000}"/>
  <tableColumns count="23">
    <tableColumn id="14" xr3:uid="{00000000-0010-0000-0000-00000E000000}" name="N°" dataDxfId="33"/>
    <tableColumn id="15" xr3:uid="{00000000-0010-0000-0000-00000F000000}" name="Phase de vie" dataDxfId="32"/>
    <tableColumn id="16" xr3:uid="{00000000-0010-0000-0000-000010000000}" name="activités " dataDxfId="31"/>
    <tableColumn id="1" xr3:uid="{00000000-0010-0000-0000-000001000000}" name="Phénomènes dangereux _x000a_(annexe D EN 378-2)" dataDxfId="30"/>
    <tableColumn id="17" xr3:uid="{00000000-0010-0000-0000-000011000000}" name="Situation dangereuse" dataDxfId="29"/>
    <tableColumn id="2" xr3:uid="{00000000-0010-0000-0000-000002000000}" name="Causes" dataDxfId="28"/>
    <tableColumn id="3" xr3:uid="{00000000-0010-0000-0000-000003000000}" name="Effets-Impact _x000a_(dommage)" dataDxfId="27"/>
    <tableColumn id="6" xr3:uid="{00000000-0010-0000-0000-000006000000}" name="Occurrence 1" dataDxfId="26"/>
    <tableColumn id="7" xr3:uid="{00000000-0010-0000-0000-000007000000}" name="Gravité P1_x000a_(personnes)" dataDxfId="25"/>
    <tableColumn id="21" xr3:uid="{00000000-0010-0000-0000-000015000000}" name="Gravité B1_x000a_(biens)" dataDxfId="24"/>
    <tableColumn id="20" xr3:uid="{00000000-0010-0000-0000-000014000000}" name="Gravité E1_x000a_(environnements)" dataDxfId="23"/>
    <tableColumn id="22" xr3:uid="{00000000-0010-0000-0000-000016000000}" name="Max (I→K)_x000a_Gravité max" dataDxfId="22">
      <calculatedColumnFormula>MAX(Tableau14[[#This Row],[Gravité P1
(personnes)]:[Gravité E1
(environnements)]])</calculatedColumnFormula>
    </tableColumn>
    <tableColumn id="8" xr3:uid="{00000000-0010-0000-0000-000008000000}" name="IPR_x000a_(cotation du risque)" dataDxfId="21">
      <calculatedColumnFormula>H3*L3</calculatedColumnFormula>
    </tableColumn>
    <tableColumn id="9" xr3:uid="{00000000-0010-0000-0000-000009000000}" name="Actions de maitrise (suppression ou mesure de protection)" dataDxfId="20"/>
    <tableColumn id="10" xr3:uid="{00000000-0010-0000-0000-00000A000000}" name="Détection 2" dataDxfId="19"/>
    <tableColumn id="18" xr3:uid="{00000000-0010-0000-0000-000012000000}" name="Informations (notice)" dataDxfId="18"/>
    <tableColumn id="11" xr3:uid="{00000000-0010-0000-0000-00000B000000}" name="Occurence 2" dataDxfId="17"/>
    <tableColumn id="12" xr3:uid="{00000000-0010-0000-0000-00000C000000}" name="Gravité P2" dataDxfId="16"/>
    <tableColumn id="26" xr3:uid="{00000000-0010-0000-0000-00001A000000}" name="Gravité B2" dataDxfId="15"/>
    <tableColumn id="25" xr3:uid="{00000000-0010-0000-0000-000019000000}" name="Gravité E2" dataDxfId="14"/>
    <tableColumn id="27" xr3:uid="{00000000-0010-0000-0000-00001B000000}" name="Max (R→T)" dataDxfId="13">
      <calculatedColumnFormula>MAX(Tableau14[[#This Row],[Gravité P2]:[Gravité E2]])</calculatedColumnFormula>
    </tableColumn>
    <tableColumn id="13" xr3:uid="{00000000-0010-0000-0000-00000D000000}" name="IPR 2_x000a_(risque)" dataDxfId="12">
      <calculatedColumnFormula>Q3*U3</calculatedColumnFormula>
    </tableColumn>
    <tableColumn id="19" xr3:uid="{00000000-0010-0000-0000-000013000000}" name="Info complémentaires (notice)" dataDxfId="11"/>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9"/>
  <sheetViews>
    <sheetView showGridLines="0" tabSelected="1" topLeftCell="N1" zoomScale="85" zoomScaleNormal="85" workbookViewId="0">
      <pane ySplit="2" topLeftCell="A3" activePane="bottomLeft" state="frozen"/>
      <selection activeCell="C31" sqref="C31"/>
      <selection pane="bottomLeft" activeCell="S8" sqref="S8"/>
    </sheetView>
  </sheetViews>
  <sheetFormatPr baseColWidth="10" defaultColWidth="11.44140625" defaultRowHeight="14.4" x14ac:dyDescent="0.3"/>
  <cols>
    <col min="1" max="1" width="6.33203125" style="9" customWidth="1"/>
    <col min="2" max="2" width="28.88671875" style="9" customWidth="1"/>
    <col min="3" max="3" width="42" style="9" customWidth="1"/>
    <col min="4" max="4" width="51.88671875" style="9" customWidth="1"/>
    <col min="5" max="5" width="36.44140625" style="9" customWidth="1"/>
    <col min="6" max="6" width="42.33203125" style="9" customWidth="1"/>
    <col min="7" max="7" width="35.33203125" style="9" customWidth="1"/>
    <col min="8" max="8" width="21.6640625" style="9" customWidth="1"/>
    <col min="9" max="11" width="15.5546875" style="9" customWidth="1"/>
    <col min="12" max="12" width="22.44140625" style="9" bestFit="1" customWidth="1"/>
    <col min="13" max="13" width="18.88671875" style="9" customWidth="1"/>
    <col min="14" max="14" width="67.5546875" style="9" customWidth="1"/>
    <col min="15" max="15" width="12.33203125" style="9" bestFit="1" customWidth="1"/>
    <col min="16" max="16" width="78.6640625" style="9" customWidth="1"/>
    <col min="17" max="17" width="13.88671875" style="9" customWidth="1"/>
    <col min="18" max="20" width="15.5546875" style="9" customWidth="1"/>
    <col min="21" max="21" width="20" style="9" bestFit="1" customWidth="1"/>
    <col min="22" max="22" width="11.44140625" style="9"/>
    <col min="23" max="23" width="44.5546875" style="9" customWidth="1"/>
    <col min="24" max="27" width="11.5546875" style="9" customWidth="1"/>
    <col min="28" max="16384" width="11.44140625" style="9"/>
  </cols>
  <sheetData>
    <row r="1" spans="1:23" ht="15.6" x14ac:dyDescent="0.3">
      <c r="B1" s="47" t="s">
        <v>109</v>
      </c>
      <c r="C1" s="47"/>
      <c r="D1" s="47"/>
      <c r="E1" s="47"/>
      <c r="F1" s="47"/>
      <c r="G1" s="47"/>
      <c r="H1" s="47"/>
      <c r="I1" s="47"/>
      <c r="J1" s="47"/>
      <c r="K1" s="47"/>
    </row>
    <row r="2" spans="1:23" ht="41.4" x14ac:dyDescent="0.3">
      <c r="A2" s="38" t="s">
        <v>4</v>
      </c>
      <c r="B2" s="38" t="s">
        <v>11</v>
      </c>
      <c r="C2" s="38" t="s">
        <v>12</v>
      </c>
      <c r="D2" s="38" t="s">
        <v>33</v>
      </c>
      <c r="E2" s="38" t="s">
        <v>14</v>
      </c>
      <c r="F2" s="38" t="s">
        <v>0</v>
      </c>
      <c r="G2" s="38" t="s">
        <v>34</v>
      </c>
      <c r="H2" s="38" t="s">
        <v>39</v>
      </c>
      <c r="I2" s="36" t="s">
        <v>127</v>
      </c>
      <c r="J2" s="36" t="s">
        <v>128</v>
      </c>
      <c r="K2" s="36" t="s">
        <v>129</v>
      </c>
      <c r="L2" s="36" t="s">
        <v>131</v>
      </c>
      <c r="M2" s="37" t="s">
        <v>130</v>
      </c>
      <c r="N2" s="38" t="s">
        <v>32</v>
      </c>
      <c r="O2" s="38" t="s">
        <v>1</v>
      </c>
      <c r="P2" s="38" t="s">
        <v>31</v>
      </c>
      <c r="Q2" s="38" t="s">
        <v>15</v>
      </c>
      <c r="R2" s="38" t="s">
        <v>35</v>
      </c>
      <c r="S2" s="38" t="s">
        <v>36</v>
      </c>
      <c r="T2" s="38" t="s">
        <v>37</v>
      </c>
      <c r="U2" s="38" t="s">
        <v>41</v>
      </c>
      <c r="V2" s="38" t="s">
        <v>38</v>
      </c>
      <c r="W2" s="39" t="s">
        <v>40</v>
      </c>
    </row>
    <row r="3" spans="1:23" ht="57.6" x14ac:dyDescent="0.3">
      <c r="A3" s="40">
        <v>1</v>
      </c>
      <c r="B3" s="9" t="s">
        <v>27</v>
      </c>
      <c r="C3" s="9" t="s">
        <v>18</v>
      </c>
      <c r="D3" s="9" t="s">
        <v>44</v>
      </c>
      <c r="E3" s="9" t="s">
        <v>45</v>
      </c>
      <c r="F3" s="41" t="s">
        <v>93</v>
      </c>
      <c r="G3" s="41" t="s">
        <v>49</v>
      </c>
      <c r="H3" s="9">
        <v>2</v>
      </c>
      <c r="I3" s="9">
        <v>5</v>
      </c>
      <c r="J3" s="9">
        <v>4</v>
      </c>
      <c r="K3" s="9">
        <v>1</v>
      </c>
      <c r="L3" s="9">
        <f>MAX(Tableau14[[#This Row],[Gravité P1
(personnes)]:[Gravité E1
(environnements)]])</f>
        <v>5</v>
      </c>
      <c r="M3" s="9">
        <f t="shared" ref="M3:M12" si="0">H3*L3</f>
        <v>10</v>
      </c>
      <c r="N3" s="41" t="s">
        <v>136</v>
      </c>
      <c r="Q3" s="9">
        <v>1</v>
      </c>
      <c r="R3" s="9">
        <v>5</v>
      </c>
      <c r="S3" s="9">
        <v>4</v>
      </c>
      <c r="T3" s="9">
        <v>1</v>
      </c>
      <c r="U3" s="9">
        <f>MAX(Tableau14[[#This Row],[Gravité P2]:[Gravité E2]])</f>
        <v>5</v>
      </c>
      <c r="V3" s="9">
        <f t="shared" ref="V3:V12" si="1">Q3*U3</f>
        <v>5</v>
      </c>
      <c r="W3" s="41"/>
    </row>
    <row r="4" spans="1:23" ht="57.6" x14ac:dyDescent="0.3">
      <c r="A4" s="40">
        <v>2</v>
      </c>
      <c r="B4" s="9" t="s">
        <v>27</v>
      </c>
      <c r="C4" s="9" t="s">
        <v>18</v>
      </c>
      <c r="D4" s="9" t="s">
        <v>44</v>
      </c>
      <c r="E4" s="9" t="s">
        <v>46</v>
      </c>
      <c r="F4" s="41" t="s">
        <v>135</v>
      </c>
      <c r="G4" s="41" t="s">
        <v>49</v>
      </c>
      <c r="H4" s="9">
        <v>2</v>
      </c>
      <c r="I4" s="9">
        <v>5</v>
      </c>
      <c r="J4" s="9">
        <v>4</v>
      </c>
      <c r="K4" s="9">
        <v>1</v>
      </c>
      <c r="L4" s="9">
        <f>MAX(Tableau14[[#This Row],[Gravité P1
(personnes)]:[Gravité E1
(environnements)]])</f>
        <v>5</v>
      </c>
      <c r="M4" s="9">
        <f t="shared" si="0"/>
        <v>10</v>
      </c>
      <c r="N4" s="41" t="s">
        <v>137</v>
      </c>
      <c r="Q4" s="9">
        <v>1</v>
      </c>
      <c r="R4" s="9">
        <v>5</v>
      </c>
      <c r="S4" s="9">
        <v>4</v>
      </c>
      <c r="T4" s="9">
        <v>1</v>
      </c>
      <c r="U4" s="9">
        <f>MAX(Tableau14[[#This Row],[Gravité P2]:[Gravité E2]])</f>
        <v>5</v>
      </c>
      <c r="V4" s="9">
        <f t="shared" si="1"/>
        <v>5</v>
      </c>
    </row>
    <row r="5" spans="1:23" ht="57.6" x14ac:dyDescent="0.3">
      <c r="A5" s="40">
        <v>3</v>
      </c>
      <c r="B5" s="9" t="s">
        <v>27</v>
      </c>
      <c r="C5" s="9" t="s">
        <v>16</v>
      </c>
      <c r="D5" s="41" t="s">
        <v>44</v>
      </c>
      <c r="E5" s="9" t="s">
        <v>47</v>
      </c>
      <c r="F5" s="41" t="s">
        <v>132</v>
      </c>
      <c r="G5" s="41" t="s">
        <v>49</v>
      </c>
      <c r="H5" s="9">
        <v>2</v>
      </c>
      <c r="I5" s="9">
        <v>5</v>
      </c>
      <c r="J5" s="9">
        <v>4</v>
      </c>
      <c r="K5" s="9">
        <v>1</v>
      </c>
      <c r="L5" s="9">
        <f>MAX(Tableau14[[#This Row],[Gravité P1
(personnes)]:[Gravité E1
(environnements)]])</f>
        <v>5</v>
      </c>
      <c r="M5" s="9">
        <f t="shared" si="0"/>
        <v>10</v>
      </c>
      <c r="N5" s="41" t="s">
        <v>138</v>
      </c>
      <c r="Q5" s="9">
        <v>1</v>
      </c>
      <c r="R5" s="9">
        <v>5</v>
      </c>
      <c r="S5" s="9">
        <v>4</v>
      </c>
      <c r="T5" s="9">
        <v>1</v>
      </c>
      <c r="U5" s="9">
        <f>MAX(Tableau14[[#This Row],[Gravité P2]:[Gravité E2]])</f>
        <v>5</v>
      </c>
      <c r="V5" s="9">
        <f t="shared" si="1"/>
        <v>5</v>
      </c>
    </row>
    <row r="6" spans="1:23" ht="57.6" x14ac:dyDescent="0.3">
      <c r="A6" s="40">
        <v>4</v>
      </c>
      <c r="B6" s="9" t="s">
        <v>27</v>
      </c>
      <c r="C6" s="9" t="s">
        <v>16</v>
      </c>
      <c r="D6" s="9" t="s">
        <v>44</v>
      </c>
      <c r="E6" s="9" t="s">
        <v>48</v>
      </c>
      <c r="F6" s="41" t="s">
        <v>133</v>
      </c>
      <c r="G6" s="41" t="s">
        <v>49</v>
      </c>
      <c r="H6" s="9">
        <v>2</v>
      </c>
      <c r="I6" s="9">
        <v>5</v>
      </c>
      <c r="J6" s="9">
        <v>4</v>
      </c>
      <c r="K6" s="9">
        <v>1</v>
      </c>
      <c r="L6" s="9">
        <f>MAX(Tableau14[[#This Row],[Gravité P1
(personnes)]:[Gravité E1
(environnements)]])</f>
        <v>5</v>
      </c>
      <c r="M6" s="9">
        <f t="shared" si="0"/>
        <v>10</v>
      </c>
      <c r="N6" s="41" t="s">
        <v>138</v>
      </c>
      <c r="P6" s="41" t="s">
        <v>162</v>
      </c>
      <c r="Q6" s="9">
        <v>1</v>
      </c>
      <c r="R6" s="9">
        <v>5</v>
      </c>
      <c r="S6" s="9">
        <v>4</v>
      </c>
      <c r="T6" s="9">
        <v>1</v>
      </c>
      <c r="U6" s="9">
        <f>MAX(Tableau14[[#This Row],[Gravité P2]:[Gravité E2]])</f>
        <v>5</v>
      </c>
      <c r="V6" s="9">
        <f t="shared" si="1"/>
        <v>5</v>
      </c>
    </row>
    <row r="7" spans="1:23" ht="57.6" x14ac:dyDescent="0.3">
      <c r="A7" s="40">
        <v>5</v>
      </c>
      <c r="B7" s="9" t="s">
        <v>27</v>
      </c>
      <c r="C7" s="9" t="s">
        <v>50</v>
      </c>
      <c r="D7" s="9" t="s">
        <v>44</v>
      </c>
      <c r="E7" s="9" t="s">
        <v>51</v>
      </c>
      <c r="F7" s="41" t="s">
        <v>52</v>
      </c>
      <c r="G7" s="41" t="s">
        <v>53</v>
      </c>
      <c r="H7" s="9">
        <v>2</v>
      </c>
      <c r="I7" s="9">
        <v>5</v>
      </c>
      <c r="J7" s="9">
        <v>4</v>
      </c>
      <c r="K7" s="9">
        <v>1</v>
      </c>
      <c r="L7" s="9">
        <f>MAX(Tableau14[[#This Row],[Gravité P1
(personnes)]:[Gravité E1
(environnements)]])</f>
        <v>5</v>
      </c>
      <c r="M7" s="9">
        <f t="shared" si="0"/>
        <v>10</v>
      </c>
      <c r="N7" s="41" t="s">
        <v>139</v>
      </c>
      <c r="Q7" s="9">
        <v>1</v>
      </c>
      <c r="R7" s="9">
        <v>5</v>
      </c>
      <c r="S7" s="9">
        <v>4</v>
      </c>
      <c r="T7" s="9">
        <v>1</v>
      </c>
      <c r="U7" s="9">
        <f>MAX(Tableau14[[#This Row],[Gravité P2]:[Gravité E2]])</f>
        <v>5</v>
      </c>
      <c r="V7" s="9">
        <f t="shared" si="1"/>
        <v>5</v>
      </c>
    </row>
    <row r="8" spans="1:23" ht="57.6" x14ac:dyDescent="0.3">
      <c r="A8" s="40">
        <v>6</v>
      </c>
      <c r="B8" s="9" t="s">
        <v>27</v>
      </c>
      <c r="C8" s="9" t="s">
        <v>50</v>
      </c>
      <c r="D8" s="9" t="s">
        <v>44</v>
      </c>
      <c r="E8" s="9" t="s">
        <v>51</v>
      </c>
      <c r="F8" s="41" t="s">
        <v>108</v>
      </c>
      <c r="G8" s="41" t="s">
        <v>53</v>
      </c>
      <c r="H8" s="9">
        <v>2</v>
      </c>
      <c r="I8" s="9">
        <v>5</v>
      </c>
      <c r="J8" s="9">
        <v>4</v>
      </c>
      <c r="K8" s="9">
        <v>1</v>
      </c>
      <c r="L8" s="9">
        <f>MAX(Tableau14[[#This Row],[Gravité P1
(personnes)]:[Gravité E1
(environnements)]])</f>
        <v>5</v>
      </c>
      <c r="M8" s="9">
        <f>H8*L8</f>
        <v>10</v>
      </c>
      <c r="N8" s="41" t="s">
        <v>140</v>
      </c>
      <c r="Q8" s="9">
        <v>1</v>
      </c>
      <c r="R8" s="9">
        <v>5</v>
      </c>
      <c r="S8" s="9">
        <v>4</v>
      </c>
      <c r="T8" s="9">
        <v>1</v>
      </c>
      <c r="U8" s="9">
        <f>MAX(Tableau14[[#This Row],[Gravité P2]:[Gravité E2]])</f>
        <v>5</v>
      </c>
      <c r="V8" s="9">
        <f>Q8*U8</f>
        <v>5</v>
      </c>
    </row>
    <row r="9" spans="1:23" ht="57.6" x14ac:dyDescent="0.3">
      <c r="A9" s="40">
        <v>7</v>
      </c>
      <c r="B9" s="9" t="s">
        <v>27</v>
      </c>
      <c r="C9" s="9" t="s">
        <v>50</v>
      </c>
      <c r="D9" s="9" t="s">
        <v>44</v>
      </c>
      <c r="E9" s="9" t="s">
        <v>51</v>
      </c>
      <c r="F9" s="41" t="s">
        <v>54</v>
      </c>
      <c r="G9" s="41" t="s">
        <v>53</v>
      </c>
      <c r="H9" s="9">
        <v>2</v>
      </c>
      <c r="I9" s="9">
        <v>5</v>
      </c>
      <c r="J9" s="9">
        <v>4</v>
      </c>
      <c r="K9" s="9">
        <v>1</v>
      </c>
      <c r="L9" s="9">
        <f>MAX(Tableau14[[#This Row],[Gravité P1
(personnes)]:[Gravité E1
(environnements)]])</f>
        <v>5</v>
      </c>
      <c r="M9" s="9">
        <f t="shared" si="0"/>
        <v>10</v>
      </c>
      <c r="N9" s="41" t="s">
        <v>141</v>
      </c>
      <c r="P9" s="41" t="s">
        <v>163</v>
      </c>
      <c r="Q9" s="9">
        <v>1</v>
      </c>
      <c r="R9" s="9">
        <v>5</v>
      </c>
      <c r="S9" s="9">
        <v>4</v>
      </c>
      <c r="T9" s="9">
        <v>1</v>
      </c>
      <c r="U9" s="9">
        <f>MAX(Tableau14[[#This Row],[Gravité P2]:[Gravité E2]])</f>
        <v>5</v>
      </c>
      <c r="V9" s="9">
        <f t="shared" si="1"/>
        <v>5</v>
      </c>
    </row>
    <row r="10" spans="1:23" ht="57.6" x14ac:dyDescent="0.3">
      <c r="A10" s="40">
        <v>8</v>
      </c>
      <c r="B10" s="9" t="s">
        <v>27</v>
      </c>
      <c r="C10" s="9" t="s">
        <v>17</v>
      </c>
      <c r="D10" s="9" t="s">
        <v>44</v>
      </c>
      <c r="E10" s="41" t="s">
        <v>55</v>
      </c>
      <c r="F10" s="41" t="s">
        <v>56</v>
      </c>
      <c r="G10" s="41" t="s">
        <v>94</v>
      </c>
      <c r="H10" s="9">
        <v>3</v>
      </c>
      <c r="I10" s="9">
        <v>1</v>
      </c>
      <c r="J10" s="9">
        <v>4</v>
      </c>
      <c r="K10" s="9">
        <v>1</v>
      </c>
      <c r="L10" s="9">
        <f>MAX(Tableau14[[#This Row],[Gravité P1
(personnes)]:[Gravité E1
(environnements)]])</f>
        <v>4</v>
      </c>
      <c r="M10" s="9">
        <f t="shared" si="0"/>
        <v>12</v>
      </c>
      <c r="N10" s="41" t="s">
        <v>142</v>
      </c>
      <c r="P10" s="41" t="s">
        <v>164</v>
      </c>
      <c r="Q10" s="9">
        <v>1</v>
      </c>
      <c r="R10" s="9">
        <v>1</v>
      </c>
      <c r="S10" s="9">
        <v>4</v>
      </c>
      <c r="T10" s="9">
        <v>1</v>
      </c>
      <c r="U10" s="9">
        <f>MAX(Tableau14[[#This Row],[Gravité P2]:[Gravité E2]])</f>
        <v>4</v>
      </c>
      <c r="V10" s="9">
        <f t="shared" si="1"/>
        <v>4</v>
      </c>
    </row>
    <row r="11" spans="1:23" ht="57.6" x14ac:dyDescent="0.3">
      <c r="A11" s="40">
        <v>9</v>
      </c>
      <c r="B11" s="9" t="s">
        <v>27</v>
      </c>
      <c r="C11" s="9" t="s">
        <v>18</v>
      </c>
      <c r="D11" s="9" t="s">
        <v>44</v>
      </c>
      <c r="E11" s="9" t="s">
        <v>57</v>
      </c>
      <c r="F11" s="41" t="s">
        <v>58</v>
      </c>
      <c r="G11" s="41" t="s">
        <v>95</v>
      </c>
      <c r="H11" s="9">
        <v>2</v>
      </c>
      <c r="I11" s="9">
        <v>1</v>
      </c>
      <c r="J11" s="9">
        <v>4</v>
      </c>
      <c r="K11" s="9">
        <v>1</v>
      </c>
      <c r="L11" s="9">
        <f>MAX(Tableau14[[#This Row],[Gravité P1
(personnes)]:[Gravité E1
(environnements)]])</f>
        <v>4</v>
      </c>
      <c r="M11" s="9">
        <f t="shared" si="0"/>
        <v>8</v>
      </c>
      <c r="N11" s="41" t="s">
        <v>143</v>
      </c>
      <c r="P11" s="41" t="s">
        <v>165</v>
      </c>
      <c r="Q11" s="9">
        <v>1</v>
      </c>
      <c r="R11" s="9">
        <v>5</v>
      </c>
      <c r="S11" s="9">
        <v>4</v>
      </c>
      <c r="T11" s="9">
        <v>1</v>
      </c>
      <c r="U11" s="9">
        <f>MAX(Tableau14[[#This Row],[Gravité P2]:[Gravité E2]])</f>
        <v>5</v>
      </c>
      <c r="V11" s="9">
        <f t="shared" si="1"/>
        <v>5</v>
      </c>
    </row>
    <row r="12" spans="1:23" ht="43.2" x14ac:dyDescent="0.3">
      <c r="A12" s="40">
        <v>10</v>
      </c>
      <c r="B12" s="9" t="s">
        <v>27</v>
      </c>
      <c r="C12" s="9" t="s">
        <v>17</v>
      </c>
      <c r="D12" s="9" t="s">
        <v>44</v>
      </c>
      <c r="E12" s="9" t="s">
        <v>59</v>
      </c>
      <c r="F12" s="41" t="s">
        <v>60</v>
      </c>
      <c r="G12" s="41" t="s">
        <v>96</v>
      </c>
      <c r="H12" s="9">
        <v>3</v>
      </c>
      <c r="I12" s="9">
        <v>5</v>
      </c>
      <c r="J12" s="9">
        <v>4</v>
      </c>
      <c r="K12" s="9">
        <v>1</v>
      </c>
      <c r="L12" s="9">
        <f>MAX(Tableau14[[#This Row],[Gravité P1
(personnes)]:[Gravité E1
(environnements)]])</f>
        <v>5</v>
      </c>
      <c r="M12" s="9">
        <f t="shared" si="0"/>
        <v>15</v>
      </c>
      <c r="N12" s="41" t="s">
        <v>144</v>
      </c>
      <c r="P12" s="41" t="s">
        <v>166</v>
      </c>
      <c r="Q12" s="9">
        <v>1</v>
      </c>
      <c r="R12" s="9">
        <v>5</v>
      </c>
      <c r="S12" s="9">
        <v>4</v>
      </c>
      <c r="T12" s="9">
        <v>1</v>
      </c>
      <c r="U12" s="9">
        <f>MAX(Tableau14[[#This Row],[Gravité P2]:[Gravité E2]])</f>
        <v>5</v>
      </c>
      <c r="V12" s="9">
        <f t="shared" si="1"/>
        <v>5</v>
      </c>
    </row>
    <row r="13" spans="1:23" ht="57.6" x14ac:dyDescent="0.3">
      <c r="A13" s="40">
        <v>11</v>
      </c>
      <c r="B13" s="9" t="s">
        <v>27</v>
      </c>
      <c r="C13" s="9" t="s">
        <v>18</v>
      </c>
      <c r="D13" s="9" t="s">
        <v>44</v>
      </c>
      <c r="E13" s="9" t="s">
        <v>59</v>
      </c>
      <c r="F13" s="41" t="s">
        <v>61</v>
      </c>
      <c r="G13" s="41" t="s">
        <v>53</v>
      </c>
      <c r="H13" s="9">
        <v>3</v>
      </c>
      <c r="I13" s="9">
        <v>5</v>
      </c>
      <c r="J13" s="9">
        <v>4</v>
      </c>
      <c r="K13" s="9">
        <v>1</v>
      </c>
      <c r="L13" s="9">
        <f>MAX(Tableau14[[#This Row],[Gravité P1
(personnes)]:[Gravité E1
(environnements)]])</f>
        <v>5</v>
      </c>
      <c r="M13" s="9">
        <f>H13*L13</f>
        <v>15</v>
      </c>
      <c r="N13" s="41" t="s">
        <v>145</v>
      </c>
      <c r="P13" s="41" t="s">
        <v>167</v>
      </c>
      <c r="Q13" s="9">
        <v>1</v>
      </c>
      <c r="R13" s="9">
        <v>5</v>
      </c>
      <c r="S13" s="9">
        <v>4</v>
      </c>
      <c r="T13" s="9">
        <v>1</v>
      </c>
      <c r="U13" s="9">
        <f>MAX(Tableau14[[#This Row],[Gravité P2]:[Gravité E2]])</f>
        <v>5</v>
      </c>
      <c r="V13" s="9">
        <f>Q13*U13</f>
        <v>5</v>
      </c>
      <c r="W13" s="41"/>
    </row>
    <row r="14" spans="1:23" ht="64.5" customHeight="1" x14ac:dyDescent="0.3">
      <c r="A14" s="40">
        <v>12</v>
      </c>
      <c r="B14" s="9" t="s">
        <v>27</v>
      </c>
      <c r="C14" s="9" t="s">
        <v>16</v>
      </c>
      <c r="D14" s="9" t="s">
        <v>44</v>
      </c>
      <c r="E14" s="42" t="s">
        <v>43</v>
      </c>
      <c r="F14" s="41" t="s">
        <v>134</v>
      </c>
      <c r="G14" s="41" t="s">
        <v>97</v>
      </c>
      <c r="H14" s="9">
        <v>3</v>
      </c>
      <c r="I14" s="9">
        <v>3</v>
      </c>
      <c r="J14" s="9">
        <v>1</v>
      </c>
      <c r="K14" s="9">
        <v>1</v>
      </c>
      <c r="L14" s="9">
        <f>MAX(Tableau14[[#This Row],[Gravité P1
(personnes)]:[Gravité E1
(environnements)]])</f>
        <v>3</v>
      </c>
      <c r="M14" s="9">
        <f>H14*L14</f>
        <v>9</v>
      </c>
      <c r="N14" s="41" t="s">
        <v>146</v>
      </c>
      <c r="P14" s="41" t="s">
        <v>168</v>
      </c>
      <c r="Q14" s="9">
        <v>2</v>
      </c>
      <c r="R14" s="9">
        <v>2</v>
      </c>
      <c r="S14" s="9">
        <v>1</v>
      </c>
      <c r="T14" s="9">
        <v>1</v>
      </c>
      <c r="U14" s="9">
        <f>MAX(Tableau14[[#This Row],[Gravité P2]:[Gravité E2]])</f>
        <v>2</v>
      </c>
      <c r="V14" s="9">
        <f>Q14*U14</f>
        <v>4</v>
      </c>
    </row>
    <row r="15" spans="1:23" ht="72" x14ac:dyDescent="0.3">
      <c r="A15" s="43">
        <v>13</v>
      </c>
      <c r="B15" s="9" t="s">
        <v>28</v>
      </c>
      <c r="C15" s="9" t="s">
        <v>63</v>
      </c>
      <c r="D15" s="41" t="s">
        <v>44</v>
      </c>
      <c r="E15" s="9" t="s">
        <v>47</v>
      </c>
      <c r="F15" s="41" t="s">
        <v>64</v>
      </c>
      <c r="G15" s="41" t="s">
        <v>62</v>
      </c>
      <c r="H15" s="9">
        <v>2</v>
      </c>
      <c r="I15" s="9">
        <v>5</v>
      </c>
      <c r="J15" s="9">
        <v>4</v>
      </c>
      <c r="K15" s="9">
        <v>1</v>
      </c>
      <c r="L15" s="9">
        <f>MAX(Tableau14[[#This Row],[Gravité P1
(personnes)]:[Gravité E1
(environnements)]])</f>
        <v>5</v>
      </c>
      <c r="M15" s="9">
        <f>H15*L15</f>
        <v>10</v>
      </c>
      <c r="N15" s="41" t="s">
        <v>147</v>
      </c>
      <c r="Q15" s="9">
        <v>1</v>
      </c>
      <c r="R15" s="9">
        <v>5</v>
      </c>
      <c r="S15" s="9">
        <v>4</v>
      </c>
      <c r="T15" s="9">
        <v>1</v>
      </c>
      <c r="U15" s="9">
        <f>MAX(Tableau14[[#This Row],[Gravité P2]:[Gravité E2]])</f>
        <v>5</v>
      </c>
      <c r="V15" s="44">
        <f t="shared" ref="V15:V29" si="2">Q15*U15</f>
        <v>5</v>
      </c>
    </row>
    <row r="16" spans="1:23" ht="57.6" x14ac:dyDescent="0.3">
      <c r="A16" s="43">
        <v>14</v>
      </c>
      <c r="B16" s="9" t="s">
        <v>28</v>
      </c>
      <c r="C16" s="9" t="s">
        <v>63</v>
      </c>
      <c r="D16" s="41" t="s">
        <v>44</v>
      </c>
      <c r="E16" s="9" t="s">
        <v>47</v>
      </c>
      <c r="F16" s="41" t="s">
        <v>65</v>
      </c>
      <c r="G16" s="41" t="s">
        <v>62</v>
      </c>
      <c r="H16" s="9">
        <v>3</v>
      </c>
      <c r="I16" s="9">
        <v>5</v>
      </c>
      <c r="J16" s="9">
        <v>4</v>
      </c>
      <c r="K16" s="9">
        <v>1</v>
      </c>
      <c r="L16" s="9">
        <f>MAX(Tableau14[[#This Row],[Gravité P1
(personnes)]:[Gravité E1
(environnements)]])</f>
        <v>5</v>
      </c>
      <c r="M16" s="9">
        <f>H16*L16</f>
        <v>15</v>
      </c>
      <c r="N16" s="41" t="s">
        <v>148</v>
      </c>
      <c r="Q16" s="9">
        <v>1</v>
      </c>
      <c r="R16" s="9">
        <v>5</v>
      </c>
      <c r="S16" s="9">
        <v>4</v>
      </c>
      <c r="T16" s="9">
        <v>1</v>
      </c>
      <c r="U16" s="9">
        <f>MAX(Tableau14[[#This Row],[Gravité P2]:[Gravité E2]])</f>
        <v>5</v>
      </c>
      <c r="V16" s="44">
        <f t="shared" si="2"/>
        <v>5</v>
      </c>
    </row>
    <row r="17" spans="1:23" ht="57.6" x14ac:dyDescent="0.3">
      <c r="A17" s="43">
        <v>15</v>
      </c>
      <c r="B17" s="9" t="s">
        <v>28</v>
      </c>
      <c r="C17" s="9" t="s">
        <v>63</v>
      </c>
      <c r="D17" s="41" t="s">
        <v>44</v>
      </c>
      <c r="E17" s="9" t="s">
        <v>47</v>
      </c>
      <c r="F17" s="41" t="s">
        <v>66</v>
      </c>
      <c r="G17" s="41" t="s">
        <v>62</v>
      </c>
      <c r="H17" s="9">
        <v>3</v>
      </c>
      <c r="I17" s="9">
        <v>5</v>
      </c>
      <c r="J17" s="9">
        <v>4</v>
      </c>
      <c r="K17" s="9">
        <v>1</v>
      </c>
      <c r="L17" s="9">
        <f>MAX(Tableau14[[#This Row],[Gravité P1
(personnes)]:[Gravité E1
(environnements)]])</f>
        <v>5</v>
      </c>
      <c r="M17" s="9">
        <f>H17*L17</f>
        <v>15</v>
      </c>
      <c r="N17" s="41" t="s">
        <v>149</v>
      </c>
      <c r="Q17" s="9">
        <v>1</v>
      </c>
      <c r="R17" s="9">
        <v>5</v>
      </c>
      <c r="S17" s="9">
        <v>4</v>
      </c>
      <c r="T17" s="9">
        <v>1</v>
      </c>
      <c r="U17" s="9">
        <f>MAX(Tableau14[[#This Row],[Gravité P2]:[Gravité E2]])</f>
        <v>5</v>
      </c>
      <c r="V17" s="44">
        <f t="shared" si="2"/>
        <v>5</v>
      </c>
    </row>
    <row r="18" spans="1:23" ht="57.6" x14ac:dyDescent="0.3">
      <c r="A18" s="43">
        <v>16</v>
      </c>
      <c r="B18" s="9" t="s">
        <v>28</v>
      </c>
      <c r="C18" s="9" t="s">
        <v>63</v>
      </c>
      <c r="D18" s="41" t="s">
        <v>44</v>
      </c>
      <c r="E18" s="9" t="s">
        <v>67</v>
      </c>
      <c r="F18" s="45" t="s">
        <v>68</v>
      </c>
      <c r="G18" s="41" t="s">
        <v>62</v>
      </c>
      <c r="H18" s="9">
        <v>3</v>
      </c>
      <c r="I18" s="9">
        <v>5</v>
      </c>
      <c r="J18" s="9">
        <v>4</v>
      </c>
      <c r="K18" s="9">
        <v>1</v>
      </c>
      <c r="L18" s="9">
        <f>MAX(Tableau14[[#This Row],[Gravité P1
(personnes)]:[Gravité E1
(environnements)]])</f>
        <v>5</v>
      </c>
      <c r="M18" s="9">
        <f t="shared" ref="M18:M24" si="3">H18*L18</f>
        <v>15</v>
      </c>
      <c r="N18" s="41" t="s">
        <v>150</v>
      </c>
      <c r="Q18" s="9">
        <v>1</v>
      </c>
      <c r="R18" s="9">
        <v>5</v>
      </c>
      <c r="S18" s="9">
        <v>4</v>
      </c>
      <c r="T18" s="9">
        <v>1</v>
      </c>
      <c r="U18" s="9">
        <f>MAX(Tableau14[[#This Row],[Gravité P2]:[Gravité E2]])</f>
        <v>5</v>
      </c>
      <c r="V18" s="9">
        <f t="shared" si="2"/>
        <v>5</v>
      </c>
      <c r="W18" s="41"/>
    </row>
    <row r="19" spans="1:23" ht="72" x14ac:dyDescent="0.3">
      <c r="A19" s="43">
        <v>17</v>
      </c>
      <c r="B19" s="9" t="s">
        <v>28</v>
      </c>
      <c r="C19" s="9" t="s">
        <v>30</v>
      </c>
      <c r="D19" s="41" t="s">
        <v>69</v>
      </c>
      <c r="E19" s="9" t="s">
        <v>70</v>
      </c>
      <c r="F19" s="45" t="s">
        <v>71</v>
      </c>
      <c r="G19" s="41" t="s">
        <v>72</v>
      </c>
      <c r="H19" s="9">
        <v>2</v>
      </c>
      <c r="I19" s="9">
        <v>5</v>
      </c>
      <c r="J19" s="9">
        <v>4</v>
      </c>
      <c r="K19" s="9">
        <v>1</v>
      </c>
      <c r="L19" s="9">
        <f>MAX(Tableau14[[#This Row],[Gravité P1
(personnes)]:[Gravité E1
(environnements)]])</f>
        <v>5</v>
      </c>
      <c r="M19" s="9">
        <f>H19*L19</f>
        <v>10</v>
      </c>
      <c r="N19" s="41" t="s">
        <v>151</v>
      </c>
      <c r="P19" s="41" t="s">
        <v>169</v>
      </c>
      <c r="Q19" s="9">
        <v>1</v>
      </c>
      <c r="R19" s="9">
        <v>5</v>
      </c>
      <c r="S19" s="9">
        <v>4</v>
      </c>
      <c r="T19" s="9">
        <v>1</v>
      </c>
      <c r="U19" s="9">
        <f>MAX(Tableau14[[#This Row],[Gravité P2]:[Gravité E2]])</f>
        <v>5</v>
      </c>
      <c r="V19" s="9">
        <f t="shared" si="2"/>
        <v>5</v>
      </c>
      <c r="W19" s="41"/>
    </row>
    <row r="20" spans="1:23" ht="72" x14ac:dyDescent="0.3">
      <c r="A20" s="43">
        <v>18</v>
      </c>
      <c r="B20" s="9" t="s">
        <v>28</v>
      </c>
      <c r="C20" s="9" t="s">
        <v>19</v>
      </c>
      <c r="D20" s="9" t="s">
        <v>73</v>
      </c>
      <c r="E20" s="9" t="s">
        <v>74</v>
      </c>
      <c r="F20" s="45" t="s">
        <v>75</v>
      </c>
      <c r="G20" s="41" t="s">
        <v>98</v>
      </c>
      <c r="H20" s="9">
        <v>4</v>
      </c>
      <c r="I20" s="9">
        <v>1</v>
      </c>
      <c r="J20" s="9">
        <v>3</v>
      </c>
      <c r="K20" s="9">
        <v>1</v>
      </c>
      <c r="L20" s="9">
        <f>MAX(Tableau14[[#This Row],[Gravité P1
(personnes)]:[Gravité E1
(environnements)]])</f>
        <v>3</v>
      </c>
      <c r="M20" s="9">
        <f t="shared" si="3"/>
        <v>12</v>
      </c>
      <c r="N20" s="41" t="s">
        <v>152</v>
      </c>
      <c r="P20" s="41" t="s">
        <v>170</v>
      </c>
      <c r="Q20" s="9">
        <v>1</v>
      </c>
      <c r="R20" s="9">
        <v>1</v>
      </c>
      <c r="S20" s="9">
        <v>3</v>
      </c>
      <c r="T20" s="9">
        <v>1</v>
      </c>
      <c r="U20" s="9">
        <f>MAX(Tableau14[[#This Row],[Gravité P2]:[Gravité E2]])</f>
        <v>3</v>
      </c>
      <c r="V20" s="9">
        <f t="shared" si="2"/>
        <v>3</v>
      </c>
    </row>
    <row r="21" spans="1:23" ht="57.6" x14ac:dyDescent="0.3">
      <c r="A21" s="43">
        <v>19</v>
      </c>
      <c r="B21" s="9" t="s">
        <v>28</v>
      </c>
      <c r="C21" s="9" t="s">
        <v>19</v>
      </c>
      <c r="D21" s="41" t="s">
        <v>44</v>
      </c>
      <c r="E21" s="9" t="s">
        <v>76</v>
      </c>
      <c r="F21" s="41" t="s">
        <v>77</v>
      </c>
      <c r="G21" s="41" t="s">
        <v>99</v>
      </c>
      <c r="H21" s="9">
        <v>3</v>
      </c>
      <c r="I21" s="9">
        <v>5</v>
      </c>
      <c r="J21" s="9">
        <v>4</v>
      </c>
      <c r="K21" s="9">
        <v>1</v>
      </c>
      <c r="L21" s="9">
        <f>MAX(Tableau14[[#This Row],[Gravité P1
(personnes)]:[Gravité E1
(environnements)]])</f>
        <v>5</v>
      </c>
      <c r="M21" s="9">
        <f t="shared" si="3"/>
        <v>15</v>
      </c>
      <c r="N21" s="41" t="s">
        <v>153</v>
      </c>
      <c r="P21" s="41" t="s">
        <v>171</v>
      </c>
      <c r="Q21" s="9">
        <v>1</v>
      </c>
      <c r="R21" s="9">
        <v>5</v>
      </c>
      <c r="S21" s="9">
        <v>4</v>
      </c>
      <c r="T21" s="9">
        <v>1</v>
      </c>
      <c r="U21" s="9">
        <f>MAX(Tableau14[[#This Row],[Gravité P2]:[Gravité E2]])</f>
        <v>5</v>
      </c>
      <c r="V21" s="9">
        <f t="shared" si="2"/>
        <v>5</v>
      </c>
    </row>
    <row r="22" spans="1:23" ht="72" x14ac:dyDescent="0.3">
      <c r="A22" s="43">
        <v>20</v>
      </c>
      <c r="B22" s="9" t="s">
        <v>28</v>
      </c>
      <c r="C22" s="9" t="s">
        <v>19</v>
      </c>
      <c r="D22" s="41" t="s">
        <v>44</v>
      </c>
      <c r="E22" s="9" t="s">
        <v>78</v>
      </c>
      <c r="F22" s="45" t="s">
        <v>79</v>
      </c>
      <c r="G22" s="41" t="s">
        <v>100</v>
      </c>
      <c r="H22" s="9">
        <v>3</v>
      </c>
      <c r="I22" s="9">
        <v>1</v>
      </c>
      <c r="J22" s="9">
        <v>3</v>
      </c>
      <c r="K22" s="9">
        <v>1</v>
      </c>
      <c r="L22" s="9">
        <f>MAX(Tableau14[[#This Row],[Gravité P1
(personnes)]:[Gravité E1
(environnements)]])</f>
        <v>3</v>
      </c>
      <c r="M22" s="9">
        <f t="shared" si="3"/>
        <v>9</v>
      </c>
      <c r="N22" s="41" t="s">
        <v>154</v>
      </c>
      <c r="P22" s="41" t="s">
        <v>172</v>
      </c>
      <c r="Q22" s="9">
        <v>1</v>
      </c>
      <c r="R22" s="9">
        <v>1</v>
      </c>
      <c r="S22" s="9">
        <v>3</v>
      </c>
      <c r="T22" s="9">
        <v>1</v>
      </c>
      <c r="U22" s="9">
        <f>MAX(Tableau14[[#This Row],[Gravité P2]:[Gravité E2]])</f>
        <v>3</v>
      </c>
      <c r="V22" s="9">
        <f t="shared" si="2"/>
        <v>3</v>
      </c>
    </row>
    <row r="23" spans="1:23" ht="43.2" x14ac:dyDescent="0.3">
      <c r="A23" s="43">
        <v>21</v>
      </c>
      <c r="B23" s="9" t="s">
        <v>28</v>
      </c>
      <c r="C23" s="9" t="s">
        <v>19</v>
      </c>
      <c r="D23" s="9" t="s">
        <v>44</v>
      </c>
      <c r="E23" s="9" t="s">
        <v>80</v>
      </c>
      <c r="F23" s="41" t="s">
        <v>81</v>
      </c>
      <c r="G23" s="41" t="s">
        <v>101</v>
      </c>
      <c r="H23" s="9">
        <v>3</v>
      </c>
      <c r="I23" s="9">
        <v>4</v>
      </c>
      <c r="J23" s="9">
        <v>1</v>
      </c>
      <c r="K23" s="9">
        <v>1</v>
      </c>
      <c r="L23" s="9">
        <f>MAX(Tableau14[[#This Row],[Gravité P1
(personnes)]:[Gravité E1
(environnements)]])</f>
        <v>4</v>
      </c>
      <c r="M23" s="9">
        <f t="shared" si="3"/>
        <v>12</v>
      </c>
      <c r="N23" s="41" t="s">
        <v>155</v>
      </c>
      <c r="P23" s="41" t="s">
        <v>169</v>
      </c>
      <c r="Q23" s="9">
        <v>1</v>
      </c>
      <c r="R23" s="9">
        <v>3</v>
      </c>
      <c r="S23" s="9">
        <v>1</v>
      </c>
      <c r="T23" s="9">
        <v>1</v>
      </c>
      <c r="U23" s="9">
        <f>MAX(Tableau14[[#This Row],[Gravité P2]:[Gravité E2]])</f>
        <v>3</v>
      </c>
      <c r="V23" s="9">
        <f t="shared" si="2"/>
        <v>3</v>
      </c>
    </row>
    <row r="24" spans="1:23" ht="43.2" x14ac:dyDescent="0.3">
      <c r="A24" s="43">
        <v>22</v>
      </c>
      <c r="B24" s="9" t="s">
        <v>28</v>
      </c>
      <c r="C24" s="9" t="s">
        <v>19</v>
      </c>
      <c r="D24" s="9" t="s">
        <v>44</v>
      </c>
      <c r="E24" s="41" t="s">
        <v>82</v>
      </c>
      <c r="F24" s="41" t="s">
        <v>83</v>
      </c>
      <c r="G24" s="41" t="s">
        <v>102</v>
      </c>
      <c r="H24" s="9">
        <v>3</v>
      </c>
      <c r="I24" s="9">
        <v>4</v>
      </c>
      <c r="J24" s="9">
        <v>1</v>
      </c>
      <c r="K24" s="9">
        <v>1</v>
      </c>
      <c r="L24" s="9">
        <f>MAX(Tableau14[[#This Row],[Gravité P1
(personnes)]:[Gravité E1
(environnements)]])</f>
        <v>4</v>
      </c>
      <c r="M24" s="9">
        <f t="shared" si="3"/>
        <v>12</v>
      </c>
      <c r="N24" s="41" t="s">
        <v>156</v>
      </c>
      <c r="P24" s="41" t="s">
        <v>173</v>
      </c>
      <c r="Q24" s="9">
        <v>1</v>
      </c>
      <c r="R24" s="9">
        <v>3</v>
      </c>
      <c r="S24" s="9">
        <v>1</v>
      </c>
      <c r="T24" s="9">
        <v>1</v>
      </c>
      <c r="U24" s="9">
        <f>MAX(Tableau14[[#This Row],[Gravité P2]:[Gravité E2]])</f>
        <v>3</v>
      </c>
      <c r="V24" s="9">
        <f t="shared" si="2"/>
        <v>3</v>
      </c>
    </row>
    <row r="25" spans="1:23" ht="57.6" x14ac:dyDescent="0.3">
      <c r="A25" s="46">
        <v>23</v>
      </c>
      <c r="B25" s="9" t="s">
        <v>29</v>
      </c>
      <c r="C25" s="9" t="s">
        <v>13</v>
      </c>
      <c r="D25" s="9" t="s">
        <v>44</v>
      </c>
      <c r="E25" s="9" t="s">
        <v>84</v>
      </c>
      <c r="F25" s="41" t="s">
        <v>85</v>
      </c>
      <c r="G25" s="41" t="s">
        <v>62</v>
      </c>
      <c r="H25" s="9">
        <v>2</v>
      </c>
      <c r="I25" s="9">
        <v>5</v>
      </c>
      <c r="J25" s="9">
        <v>4</v>
      </c>
      <c r="K25" s="9">
        <v>1</v>
      </c>
      <c r="L25" s="9">
        <f>MAX(Tableau14[[#This Row],[Gravité P1
(personnes)]:[Gravité E1
(environnements)]])</f>
        <v>5</v>
      </c>
      <c r="M25" s="9">
        <f>H25*L25</f>
        <v>10</v>
      </c>
      <c r="N25" s="41" t="s">
        <v>157</v>
      </c>
      <c r="P25" s="41" t="s">
        <v>174</v>
      </c>
      <c r="Q25" s="9">
        <v>1</v>
      </c>
      <c r="R25" s="9">
        <v>5</v>
      </c>
      <c r="S25" s="9">
        <v>4</v>
      </c>
      <c r="T25" s="9">
        <v>1</v>
      </c>
      <c r="U25" s="9">
        <f>MAX(Tableau14[[#This Row],[Gravité P2]:[Gravité E2]])</f>
        <v>5</v>
      </c>
      <c r="V25" s="9">
        <f t="shared" si="2"/>
        <v>5</v>
      </c>
    </row>
    <row r="26" spans="1:23" ht="43.2" x14ac:dyDescent="0.3">
      <c r="A26" s="46">
        <v>24</v>
      </c>
      <c r="B26" s="9" t="s">
        <v>29</v>
      </c>
      <c r="C26" s="9" t="s">
        <v>13</v>
      </c>
      <c r="D26" s="9" t="s">
        <v>44</v>
      </c>
      <c r="E26" s="9" t="s">
        <v>86</v>
      </c>
      <c r="F26" s="41" t="s">
        <v>87</v>
      </c>
      <c r="G26" s="41" t="s">
        <v>103</v>
      </c>
      <c r="H26" s="9">
        <v>3</v>
      </c>
      <c r="I26" s="9">
        <v>1</v>
      </c>
      <c r="J26" s="9">
        <v>3</v>
      </c>
      <c r="K26" s="9">
        <v>1</v>
      </c>
      <c r="L26" s="9">
        <f>MAX(Tableau14[[#This Row],[Gravité P1
(personnes)]:[Gravité E1
(environnements)]])</f>
        <v>3</v>
      </c>
      <c r="M26" s="9">
        <f>H26*L26</f>
        <v>9</v>
      </c>
      <c r="N26" s="41" t="s">
        <v>158</v>
      </c>
      <c r="P26" s="41" t="s">
        <v>173</v>
      </c>
      <c r="Q26" s="9">
        <v>1</v>
      </c>
      <c r="R26" s="9">
        <v>5</v>
      </c>
      <c r="S26" s="9">
        <v>4</v>
      </c>
      <c r="T26" s="9">
        <v>1</v>
      </c>
      <c r="U26" s="9">
        <f>MAX(Tableau14[[#This Row],[Gravité P2]:[Gravité E2]])</f>
        <v>5</v>
      </c>
      <c r="V26" s="9">
        <f t="shared" si="2"/>
        <v>5</v>
      </c>
    </row>
    <row r="27" spans="1:23" ht="72" x14ac:dyDescent="0.3">
      <c r="A27" s="46">
        <v>25</v>
      </c>
      <c r="B27" s="9" t="s">
        <v>29</v>
      </c>
      <c r="C27" s="9" t="s">
        <v>13</v>
      </c>
      <c r="D27" s="9" t="s">
        <v>88</v>
      </c>
      <c r="E27" s="9" t="s">
        <v>89</v>
      </c>
      <c r="F27" s="41" t="s">
        <v>107</v>
      </c>
      <c r="G27" s="41" t="s">
        <v>104</v>
      </c>
      <c r="H27" s="9">
        <v>2</v>
      </c>
      <c r="I27" s="9">
        <v>4</v>
      </c>
      <c r="J27" s="9">
        <v>4</v>
      </c>
      <c r="K27" s="9">
        <v>1</v>
      </c>
      <c r="L27" s="9">
        <f>MAX(Tableau14[[#This Row],[Gravité P1
(personnes)]:[Gravité E1
(environnements)]])</f>
        <v>4</v>
      </c>
      <c r="M27" s="9">
        <f>H27*L27</f>
        <v>8</v>
      </c>
      <c r="N27" s="41" t="s">
        <v>159</v>
      </c>
      <c r="P27" s="41" t="s">
        <v>173</v>
      </c>
      <c r="Q27" s="9">
        <v>1</v>
      </c>
      <c r="R27" s="9">
        <v>4</v>
      </c>
      <c r="S27" s="9">
        <v>4</v>
      </c>
      <c r="T27" s="9">
        <v>1</v>
      </c>
      <c r="U27" s="9">
        <f>MAX(Tableau14[[#This Row],[Gravité P2]:[Gravité E2]])</f>
        <v>4</v>
      </c>
      <c r="V27" s="9">
        <f t="shared" si="2"/>
        <v>4</v>
      </c>
    </row>
    <row r="28" spans="1:23" ht="43.2" x14ac:dyDescent="0.3">
      <c r="A28" s="46">
        <v>26</v>
      </c>
      <c r="B28" s="9" t="s">
        <v>29</v>
      </c>
      <c r="C28" s="9" t="s">
        <v>13</v>
      </c>
      <c r="D28" s="9" t="s">
        <v>44</v>
      </c>
      <c r="E28" s="41" t="s">
        <v>90</v>
      </c>
      <c r="F28" s="45" t="s">
        <v>92</v>
      </c>
      <c r="G28" s="41" t="s">
        <v>105</v>
      </c>
      <c r="H28" s="9">
        <v>3</v>
      </c>
      <c r="I28" s="9">
        <v>5</v>
      </c>
      <c r="J28" s="9">
        <v>1</v>
      </c>
      <c r="K28" s="9">
        <v>1</v>
      </c>
      <c r="L28" s="9">
        <f>MAX(Tableau14[[#This Row],[Gravité P1
(personnes)]:[Gravité E1
(environnements)]])</f>
        <v>5</v>
      </c>
      <c r="M28" s="9">
        <f t="shared" ref="M28" si="4">H28*L28</f>
        <v>15</v>
      </c>
      <c r="N28" s="41" t="s">
        <v>160</v>
      </c>
      <c r="P28" s="41" t="s">
        <v>173</v>
      </c>
      <c r="Q28" s="9">
        <v>1</v>
      </c>
      <c r="R28" s="9">
        <v>5</v>
      </c>
      <c r="S28" s="9">
        <v>1</v>
      </c>
      <c r="T28" s="9">
        <v>1</v>
      </c>
      <c r="U28" s="9">
        <f>MAX(Tableau14[[#This Row],[Gravité P2]:[Gravité E2]])</f>
        <v>5</v>
      </c>
      <c r="V28" s="9">
        <f t="shared" si="2"/>
        <v>5</v>
      </c>
    </row>
    <row r="29" spans="1:23" ht="28.8" x14ac:dyDescent="0.3">
      <c r="A29" s="46">
        <v>27</v>
      </c>
      <c r="B29" s="9" t="s">
        <v>29</v>
      </c>
      <c r="C29" s="9" t="s">
        <v>13</v>
      </c>
      <c r="D29" s="9" t="s">
        <v>42</v>
      </c>
      <c r="E29" s="41" t="s">
        <v>43</v>
      </c>
      <c r="F29" s="45" t="s">
        <v>91</v>
      </c>
      <c r="G29" s="41" t="s">
        <v>106</v>
      </c>
      <c r="H29" s="9">
        <v>4</v>
      </c>
      <c r="I29" s="9">
        <v>3</v>
      </c>
      <c r="J29" s="9">
        <v>1</v>
      </c>
      <c r="K29" s="9">
        <v>1</v>
      </c>
      <c r="L29" s="9">
        <f>MAX(Tableau14[[#This Row],[Gravité P1
(personnes)]:[Gravité E1
(environnements)]])</f>
        <v>3</v>
      </c>
      <c r="M29" s="9">
        <f>H29*L29</f>
        <v>12</v>
      </c>
      <c r="N29" s="9" t="s">
        <v>161</v>
      </c>
      <c r="P29" s="41" t="s">
        <v>173</v>
      </c>
      <c r="Q29" s="9">
        <v>3</v>
      </c>
      <c r="R29" s="9">
        <v>1</v>
      </c>
      <c r="S29" s="9">
        <v>1</v>
      </c>
      <c r="T29" s="9">
        <v>1</v>
      </c>
      <c r="U29" s="9">
        <f>MAX(Tableau14[[#This Row],[Gravité P2]:[Gravité E2]])</f>
        <v>1</v>
      </c>
      <c r="V29" s="9">
        <f t="shared" si="2"/>
        <v>3</v>
      </c>
    </row>
  </sheetData>
  <mergeCells count="1">
    <mergeCell ref="B1:K1"/>
  </mergeCells>
  <conditionalFormatting sqref="H3:H29">
    <cfRule type="cellIs" dxfId="10" priority="7" stopIfTrue="1" operator="greaterThanOrEqual">
      <formula>4</formula>
    </cfRule>
  </conditionalFormatting>
  <conditionalFormatting sqref="H30:H65534">
    <cfRule type="cellIs" dxfId="9" priority="16" stopIfTrue="1" operator="greaterThanOrEqual">
      <formula>4</formula>
    </cfRule>
  </conditionalFormatting>
  <conditionalFormatting sqref="M2">
    <cfRule type="cellIs" dxfId="8" priority="1" stopIfTrue="1" operator="between">
      <formula>6</formula>
      <formula>9</formula>
    </cfRule>
    <cfRule type="cellIs" dxfId="7" priority="2" stopIfTrue="1" operator="between">
      <formula>0</formula>
      <formula>5</formula>
    </cfRule>
  </conditionalFormatting>
  <conditionalFormatting sqref="M2:M29">
    <cfRule type="cellIs" dxfId="6" priority="3" stopIfTrue="1" operator="between">
      <formula>10</formula>
      <formula>25</formula>
    </cfRule>
  </conditionalFormatting>
  <conditionalFormatting sqref="M30:M1048576 V30:V1048576">
    <cfRule type="cellIs" dxfId="5" priority="13" stopIfTrue="1" operator="between">
      <formula>10</formula>
      <formula>25</formula>
    </cfRule>
    <cfRule type="cellIs" dxfId="4" priority="14" stopIfTrue="1" operator="between">
      <formula>5</formula>
      <formula>9</formula>
    </cfRule>
    <cfRule type="cellIs" dxfId="3" priority="15" stopIfTrue="1" operator="between">
      <formula>0</formula>
      <formula>4</formula>
    </cfRule>
  </conditionalFormatting>
  <conditionalFormatting sqref="V2:V29 M3:M29">
    <cfRule type="cellIs" dxfId="2" priority="5" stopIfTrue="1" operator="between">
      <formula>5</formula>
      <formula>9</formula>
    </cfRule>
    <cfRule type="cellIs" dxfId="1" priority="6" stopIfTrue="1" operator="between">
      <formula>0</formula>
      <formula>4</formula>
    </cfRule>
  </conditionalFormatting>
  <conditionalFormatting sqref="V2:V29">
    <cfRule type="cellIs" dxfId="0" priority="4" stopIfTrue="1" operator="between">
      <formula>10</formula>
      <formula>25</formula>
    </cfRule>
  </conditionalFormatting>
  <dataValidations count="2">
    <dataValidation type="list" allowBlank="1" showInputMessage="1" showErrorMessage="1" sqref="E2:E1048576" xr:uid="{00000000-0002-0000-0000-000000000000}">
      <formula1>#REF!</formula1>
    </dataValidation>
    <dataValidation type="list" allowBlank="1" showInputMessage="1" showErrorMessage="1" sqref="D2:D1048576 B3:B639 C3:C588" xr:uid="{00000000-0002-0000-0000-000001000000}">
      <formula1>#REF!</formula1>
    </dataValidation>
  </dataValidations>
  <pageMargins left="0.7" right="0.7" top="0.75" bottom="0.75" header="0.3" footer="0.3"/>
  <pageSetup paperSize="8" scale="32" fitToHeight="0" orientation="landscape" r:id="rId1"/>
  <ignoredErrors>
    <ignoredError sqref="E14" listDataValidatio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S18"/>
  <sheetViews>
    <sheetView showGridLines="0" zoomScale="90" zoomScaleNormal="90" workbookViewId="0">
      <selection activeCell="H14" sqref="H14"/>
    </sheetView>
  </sheetViews>
  <sheetFormatPr baseColWidth="10" defaultRowHeight="14.4" x14ac:dyDescent="0.3"/>
  <cols>
    <col min="2" max="2" width="56.109375" customWidth="1"/>
    <col min="3" max="3" width="3.88671875" customWidth="1"/>
    <col min="5" max="5" width="56.109375" customWidth="1"/>
    <col min="6" max="6" width="3.88671875" customWidth="1"/>
    <col min="8" max="8" width="56.109375" customWidth="1"/>
    <col min="9" max="9" width="3.88671875" customWidth="1"/>
    <col min="11" max="11" width="56.109375" customWidth="1"/>
    <col min="12" max="12" width="3.88671875" customWidth="1"/>
  </cols>
  <sheetData>
    <row r="3" spans="1:19" s="9" customFormat="1" x14ac:dyDescent="0.3">
      <c r="A3" s="59"/>
      <c r="B3" s="59"/>
      <c r="C3" s="7"/>
      <c r="D3" s="8"/>
      <c r="E3" s="7"/>
      <c r="F3" s="7"/>
      <c r="G3" s="8"/>
      <c r="H3" s="7"/>
      <c r="I3" s="7"/>
      <c r="J3" s="8"/>
      <c r="K3" s="7"/>
      <c r="L3" s="7"/>
      <c r="O3" s="1"/>
      <c r="P3" s="1"/>
      <c r="Q3" s="1"/>
      <c r="R3" s="1"/>
      <c r="S3" s="1"/>
    </row>
    <row r="4" spans="1:19" s="9" customFormat="1" x14ac:dyDescent="0.3">
      <c r="A4" s="10"/>
      <c r="B4" s="11"/>
      <c r="C4" s="11"/>
      <c r="D4" s="3"/>
      <c r="E4" s="11"/>
      <c r="F4" s="11"/>
      <c r="G4" s="3"/>
      <c r="H4" s="11"/>
      <c r="I4" s="11"/>
      <c r="J4" s="3"/>
      <c r="K4" s="11"/>
      <c r="L4" s="11"/>
      <c r="O4" s="1"/>
      <c r="P4" s="1"/>
      <c r="Q4" s="1"/>
      <c r="R4" s="1"/>
      <c r="S4" s="1"/>
    </row>
    <row r="5" spans="1:19" s="9" customFormat="1" ht="15" thickBot="1" x14ac:dyDescent="0.35">
      <c r="A5" s="10"/>
      <c r="B5" s="11"/>
      <c r="C5" s="11"/>
      <c r="D5" s="3"/>
      <c r="E5" s="11"/>
      <c r="F5" s="11"/>
      <c r="G5" s="3"/>
      <c r="H5" s="11"/>
      <c r="I5" s="11"/>
      <c r="J5" s="3"/>
      <c r="K5" s="11"/>
      <c r="L5" s="11"/>
      <c r="O5" s="1"/>
      <c r="P5" s="1"/>
      <c r="Q5" s="1"/>
      <c r="R5" s="1"/>
      <c r="S5" s="1"/>
    </row>
    <row r="6" spans="1:19" s="9" customFormat="1" ht="18.600000000000001" thickBot="1" x14ac:dyDescent="0.35">
      <c r="A6" s="60" t="s">
        <v>20</v>
      </c>
      <c r="B6" s="61"/>
      <c r="C6" s="12"/>
      <c r="D6" s="48" t="s">
        <v>21</v>
      </c>
      <c r="E6" s="49"/>
      <c r="F6" s="12"/>
      <c r="G6" s="48" t="s">
        <v>22</v>
      </c>
      <c r="H6" s="49"/>
      <c r="I6" s="12"/>
      <c r="J6" s="48" t="s">
        <v>5</v>
      </c>
      <c r="K6" s="49"/>
      <c r="L6" s="12"/>
      <c r="O6" s="50" t="s">
        <v>23</v>
      </c>
      <c r="P6" s="51"/>
      <c r="Q6" s="51"/>
      <c r="R6" s="51"/>
      <c r="S6" s="52"/>
    </row>
    <row r="7" spans="1:19" s="9" customFormat="1" ht="15" thickBot="1" x14ac:dyDescent="0.35">
      <c r="A7" s="13" t="s">
        <v>3</v>
      </c>
      <c r="B7" s="14" t="s">
        <v>2</v>
      </c>
      <c r="C7" s="15"/>
      <c r="D7" s="13" t="s">
        <v>3</v>
      </c>
      <c r="E7" s="14" t="s">
        <v>2</v>
      </c>
      <c r="F7" s="15"/>
      <c r="G7" s="13" t="s">
        <v>3</v>
      </c>
      <c r="H7" s="14" t="s">
        <v>2</v>
      </c>
      <c r="I7" s="15"/>
      <c r="J7" s="13" t="s">
        <v>3</v>
      </c>
      <c r="K7" s="14" t="s">
        <v>2</v>
      </c>
      <c r="L7" s="15"/>
      <c r="O7" s="53"/>
      <c r="P7" s="54"/>
      <c r="Q7" s="54"/>
      <c r="R7" s="54"/>
      <c r="S7" s="55"/>
    </row>
    <row r="8" spans="1:19" s="9" customFormat="1" ht="65.25" customHeight="1" thickBot="1" x14ac:dyDescent="0.35">
      <c r="A8" s="16">
        <v>1</v>
      </c>
      <c r="B8" s="17" t="s">
        <v>6</v>
      </c>
      <c r="C8" s="11"/>
      <c r="D8" s="16">
        <v>1</v>
      </c>
      <c r="E8" s="17" t="s">
        <v>113</v>
      </c>
      <c r="F8" s="11"/>
      <c r="G8" s="16">
        <v>1</v>
      </c>
      <c r="H8" s="17" t="s">
        <v>24</v>
      </c>
      <c r="I8" s="11"/>
      <c r="J8" s="16">
        <v>1</v>
      </c>
      <c r="K8" s="17" t="s">
        <v>114</v>
      </c>
      <c r="L8" s="11"/>
      <c r="M8" s="56" t="s">
        <v>115</v>
      </c>
      <c r="N8" s="18" t="s">
        <v>26</v>
      </c>
      <c r="O8" s="13">
        <v>1</v>
      </c>
      <c r="P8" s="19">
        <v>2</v>
      </c>
      <c r="Q8" s="19">
        <v>3</v>
      </c>
      <c r="R8" s="19">
        <v>4</v>
      </c>
      <c r="S8" s="20">
        <v>5</v>
      </c>
    </row>
    <row r="9" spans="1:19" s="9" customFormat="1" ht="65.25" customHeight="1" x14ac:dyDescent="0.3">
      <c r="A9" s="21">
        <v>2</v>
      </c>
      <c r="B9" s="22" t="s">
        <v>116</v>
      </c>
      <c r="C9" s="11"/>
      <c r="D9" s="21">
        <v>2</v>
      </c>
      <c r="E9" s="23" t="s">
        <v>117</v>
      </c>
      <c r="F9" s="11"/>
      <c r="G9" s="21">
        <v>2</v>
      </c>
      <c r="H9" s="22" t="s">
        <v>25</v>
      </c>
      <c r="I9" s="11"/>
      <c r="J9" s="21">
        <v>2</v>
      </c>
      <c r="K9" s="22" t="s">
        <v>7</v>
      </c>
      <c r="L9" s="11"/>
      <c r="M9" s="57"/>
      <c r="N9" s="24">
        <v>1</v>
      </c>
      <c r="O9" s="25">
        <f>O8*$N9</f>
        <v>1</v>
      </c>
      <c r="P9" s="26">
        <f>P8*$N9</f>
        <v>2</v>
      </c>
      <c r="Q9" s="26">
        <f>Q8*$N9</f>
        <v>3</v>
      </c>
      <c r="R9" s="26">
        <f>R8*$N9</f>
        <v>4</v>
      </c>
      <c r="S9" s="26">
        <f>S8*$N9</f>
        <v>5</v>
      </c>
    </row>
    <row r="10" spans="1:19" s="9" customFormat="1" ht="65.25" customHeight="1" x14ac:dyDescent="0.3">
      <c r="A10" s="21">
        <v>3</v>
      </c>
      <c r="B10" s="22" t="s">
        <v>118</v>
      </c>
      <c r="C10" s="11"/>
      <c r="D10" s="21">
        <v>3</v>
      </c>
      <c r="E10" s="23" t="s">
        <v>119</v>
      </c>
      <c r="F10" s="11"/>
      <c r="G10" s="21">
        <v>3</v>
      </c>
      <c r="H10" s="23" t="s">
        <v>120</v>
      </c>
      <c r="I10" s="11"/>
      <c r="J10" s="21">
        <v>3</v>
      </c>
      <c r="K10" s="22" t="s">
        <v>8</v>
      </c>
      <c r="L10" s="11"/>
      <c r="M10" s="57"/>
      <c r="N10" s="27">
        <v>2</v>
      </c>
      <c r="O10" s="28">
        <f>O8*$N10</f>
        <v>2</v>
      </c>
      <c r="P10" s="29">
        <f>P8*$N10</f>
        <v>4</v>
      </c>
      <c r="Q10" s="29">
        <f>Q8*$N10</f>
        <v>6</v>
      </c>
      <c r="R10" s="29">
        <f>R8*$N10</f>
        <v>8</v>
      </c>
      <c r="S10" s="29">
        <f>S9*$N10</f>
        <v>10</v>
      </c>
    </row>
    <row r="11" spans="1:19" s="9" customFormat="1" ht="65.25" customHeight="1" x14ac:dyDescent="0.3">
      <c r="A11" s="21">
        <v>4</v>
      </c>
      <c r="B11" s="22" t="s">
        <v>121</v>
      </c>
      <c r="C11" s="11"/>
      <c r="D11" s="21">
        <v>4</v>
      </c>
      <c r="E11" s="23" t="s">
        <v>122</v>
      </c>
      <c r="F11" s="11"/>
      <c r="G11" s="21">
        <v>4</v>
      </c>
      <c r="H11" s="23" t="s">
        <v>123</v>
      </c>
      <c r="I11" s="11"/>
      <c r="J11" s="21">
        <v>4</v>
      </c>
      <c r="K11" s="22" t="s">
        <v>9</v>
      </c>
      <c r="L11" s="11"/>
      <c r="M11" s="57"/>
      <c r="N11" s="27">
        <v>3</v>
      </c>
      <c r="O11" s="28">
        <f>O8*$N11</f>
        <v>3</v>
      </c>
      <c r="P11" s="29">
        <f>P8*$N11</f>
        <v>6</v>
      </c>
      <c r="Q11" s="29">
        <f>Q8*$N11</f>
        <v>9</v>
      </c>
      <c r="R11" s="29">
        <f>R8*$N11</f>
        <v>12</v>
      </c>
      <c r="S11" s="29">
        <f>S8*$N11</f>
        <v>15</v>
      </c>
    </row>
    <row r="12" spans="1:19" s="9" customFormat="1" ht="79.5" customHeight="1" thickBot="1" x14ac:dyDescent="0.35">
      <c r="A12" s="30">
        <v>5</v>
      </c>
      <c r="B12" s="31" t="s">
        <v>124</v>
      </c>
      <c r="C12" s="11"/>
      <c r="D12" s="30">
        <v>5</v>
      </c>
      <c r="E12" s="32" t="s">
        <v>125</v>
      </c>
      <c r="F12" s="11"/>
      <c r="G12" s="30">
        <v>5</v>
      </c>
      <c r="H12" s="32" t="s">
        <v>126</v>
      </c>
      <c r="I12" s="11"/>
      <c r="J12" s="30">
        <v>5</v>
      </c>
      <c r="K12" s="31" t="s">
        <v>10</v>
      </c>
      <c r="L12" s="11"/>
      <c r="M12" s="57"/>
      <c r="N12" s="27">
        <v>4</v>
      </c>
      <c r="O12" s="28">
        <f>O8*$N12</f>
        <v>4</v>
      </c>
      <c r="P12" s="29">
        <f>P8*$N12</f>
        <v>8</v>
      </c>
      <c r="Q12" s="29">
        <f>Q8*$N12</f>
        <v>12</v>
      </c>
      <c r="R12" s="29">
        <f>R8*$N12</f>
        <v>16</v>
      </c>
      <c r="S12" s="29">
        <f>S9*$N12</f>
        <v>20</v>
      </c>
    </row>
    <row r="13" spans="1:19" s="9" customFormat="1" ht="65.25" customHeight="1" thickBot="1" x14ac:dyDescent="0.35">
      <c r="A13" s="33"/>
      <c r="C13" s="12"/>
      <c r="D13" s="34"/>
      <c r="E13" s="12"/>
      <c r="F13" s="12"/>
      <c r="G13" s="34"/>
      <c r="H13" s="12"/>
      <c r="I13" s="12"/>
      <c r="J13" s="34"/>
      <c r="K13" s="12"/>
      <c r="L13" s="12"/>
      <c r="M13" s="58"/>
      <c r="N13" s="35">
        <v>5</v>
      </c>
      <c r="O13" s="28">
        <f>O8*$N13</f>
        <v>5</v>
      </c>
      <c r="P13" s="29">
        <f>P8*$N13</f>
        <v>10</v>
      </c>
      <c r="Q13" s="29">
        <f>Q8*$N13</f>
        <v>15</v>
      </c>
      <c r="R13" s="29">
        <f>R8*$N13</f>
        <v>20</v>
      </c>
      <c r="S13" s="29">
        <f>S8*$N13</f>
        <v>25</v>
      </c>
    </row>
    <row r="14" spans="1:19" s="9" customFormat="1" x14ac:dyDescent="0.3">
      <c r="A14" s="33"/>
      <c r="C14" s="15"/>
      <c r="D14" s="10"/>
      <c r="E14" s="15"/>
      <c r="F14" s="15"/>
      <c r="G14" s="10"/>
      <c r="H14" s="15"/>
      <c r="I14" s="15"/>
      <c r="J14" s="10"/>
      <c r="K14" s="15"/>
      <c r="L14" s="15"/>
      <c r="O14" s="4">
        <f>O8*$N9</f>
        <v>1</v>
      </c>
      <c r="P14" s="4">
        <v>2</v>
      </c>
      <c r="Q14" s="4">
        <v>3</v>
      </c>
      <c r="R14" s="4">
        <v>4</v>
      </c>
      <c r="S14" s="5">
        <v>5</v>
      </c>
    </row>
    <row r="15" spans="1:19" s="9" customFormat="1" x14ac:dyDescent="0.3">
      <c r="A15" s="33"/>
      <c r="C15" s="11"/>
      <c r="D15" s="3"/>
      <c r="E15" s="11"/>
      <c r="F15" s="11"/>
      <c r="G15" s="3"/>
      <c r="H15" s="11"/>
      <c r="I15" s="11"/>
      <c r="J15" s="3"/>
      <c r="K15" s="11"/>
      <c r="L15" s="11"/>
      <c r="O15" s="4">
        <f>O8*$N10</f>
        <v>2</v>
      </c>
      <c r="P15" s="4">
        <v>2</v>
      </c>
      <c r="Q15" s="5">
        <v>3</v>
      </c>
      <c r="R15" s="5">
        <v>4</v>
      </c>
      <c r="S15" s="2">
        <v>5</v>
      </c>
    </row>
    <row r="16" spans="1:19" x14ac:dyDescent="0.3">
      <c r="O16" s="4">
        <f>O8*O$9</f>
        <v>1</v>
      </c>
      <c r="P16" s="5">
        <f>P8*N$9</f>
        <v>2</v>
      </c>
      <c r="Q16" s="5">
        <f>Q8*N$9</f>
        <v>3</v>
      </c>
      <c r="R16" s="2">
        <f>R8*N$9</f>
        <v>4</v>
      </c>
      <c r="S16" s="2">
        <f>S8*N$9</f>
        <v>5</v>
      </c>
    </row>
    <row r="17" spans="15:19" x14ac:dyDescent="0.3">
      <c r="O17" s="4">
        <f>O8*O$10</f>
        <v>2</v>
      </c>
      <c r="P17" s="5">
        <f>P8*N$10</f>
        <v>4</v>
      </c>
      <c r="Q17" s="2">
        <f>Q8*N$10</f>
        <v>6</v>
      </c>
      <c r="R17" s="2">
        <f>R8*N$10</f>
        <v>8</v>
      </c>
      <c r="S17" s="2">
        <f>S9*N$10</f>
        <v>10</v>
      </c>
    </row>
    <row r="18" spans="15:19" x14ac:dyDescent="0.3">
      <c r="O18" s="4">
        <f>O8*O$11</f>
        <v>3</v>
      </c>
      <c r="P18" s="2">
        <f>P8*N$11</f>
        <v>6</v>
      </c>
      <c r="Q18" s="2">
        <f>Q8*N$11</f>
        <v>9</v>
      </c>
      <c r="R18" s="2">
        <f>R8*N$11</f>
        <v>12</v>
      </c>
      <c r="S18" s="2">
        <f>S8*N$11</f>
        <v>15</v>
      </c>
    </row>
  </sheetData>
  <mergeCells count="7">
    <mergeCell ref="J6:K6"/>
    <mergeCell ref="O6:S7"/>
    <mergeCell ref="M8:M13"/>
    <mergeCell ref="A3:B3"/>
    <mergeCell ref="A6:B6"/>
    <mergeCell ref="D6:E6"/>
    <mergeCell ref="G6:H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C4"/>
  <sheetViews>
    <sheetView workbookViewId="0">
      <selection activeCell="D28" sqref="D28"/>
    </sheetView>
  </sheetViews>
  <sheetFormatPr baseColWidth="10" defaultRowHeight="14.4" x14ac:dyDescent="0.3"/>
  <cols>
    <col min="1" max="1" width="11.44140625" customWidth="1"/>
    <col min="2" max="2" width="10.88671875" customWidth="1"/>
    <col min="3" max="3" width="48.88671875" customWidth="1"/>
    <col min="4" max="4" width="25.109375" customWidth="1"/>
  </cols>
  <sheetData>
    <row r="1" spans="3:3" ht="15" thickBot="1" x14ac:dyDescent="0.35"/>
    <row r="2" spans="3:3" ht="15" thickBot="1" x14ac:dyDescent="0.35">
      <c r="C2" s="6" t="s">
        <v>110</v>
      </c>
    </row>
    <row r="3" spans="3:3" x14ac:dyDescent="0.3">
      <c r="C3" t="s">
        <v>112</v>
      </c>
    </row>
    <row r="4" spans="3:3" x14ac:dyDescent="0.3">
      <c r="C4"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ANALYSE DE RISQUE</vt:lpstr>
      <vt:lpstr>METHODE DE COTATION</vt:lpstr>
      <vt:lpstr>MAJ</vt:lpstr>
      <vt:lpstr>'ANALYSE DE RISQUE'!Zone_d_impression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Jérémy CICERO</dc:creator>
  <cp:lastModifiedBy>Infos SNEFCCA</cp:lastModifiedBy>
  <cp:lastPrinted>2018-09-27T16:25:35Z</cp:lastPrinted>
  <dcterms:created xsi:type="dcterms:W3CDTF">2009-04-15T19:16:30Z</dcterms:created>
  <dcterms:modified xsi:type="dcterms:W3CDTF">2024-03-19T10:38:42Z</dcterms:modified>
</cp:coreProperties>
</file>