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g.lada\Desktop\"/>
    </mc:Choice>
  </mc:AlternateContent>
  <xr:revisionPtr revIDLastSave="0" documentId="8_{5A64B7D0-B1A1-49E0-B60C-4029CE85C8D9}" xr6:coauthVersionLast="47" xr6:coauthVersionMax="47" xr10:uidLastSave="{00000000-0000-0000-0000-000000000000}"/>
  <bookViews>
    <workbookView xWindow="-108" yWindow="-108" windowWidth="23256" windowHeight="12576" xr2:uid="{00000000-000D-0000-FFFF-FFFF00000000}"/>
  </bookViews>
  <sheets>
    <sheet name="ANALYSE DE RISQUES" sheetId="1" r:id="rId1"/>
    <sheet name="METHODE DE COTATION" sheetId="2" r:id="rId2"/>
    <sheet name="RECOMMANDATIONS CLIENT" sheetId="3" r:id="rId3"/>
    <sheet name="Version" sheetId="5" r:id="rId4"/>
  </sheets>
  <definedNames>
    <definedName name="_xlnm._FilterDatabase" localSheetId="0" hidden="1">'ANALYSE DE RISQUES'!$B$1:$V$30</definedName>
    <definedName name="_xlnm.Print_Area" localSheetId="0">Tableau1[#All]</definedName>
    <definedName name="_xlnm.Print_Area" localSheetId="1">'METHODE DE COTATION'!#REF!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0" i="1" l="1"/>
  <c r="M30" i="1" s="1"/>
  <c r="U30" i="1"/>
  <c r="V30" i="1" s="1"/>
  <c r="S17" i="2" l="1"/>
  <c r="R17" i="2"/>
  <c r="Q17" i="2"/>
  <c r="P17" i="2"/>
  <c r="S16" i="2"/>
  <c r="R16" i="2"/>
  <c r="Q16" i="2"/>
  <c r="P16" i="2"/>
  <c r="S15" i="2"/>
  <c r="R15" i="2"/>
  <c r="Q15" i="2"/>
  <c r="P15" i="2"/>
  <c r="R14" i="2"/>
  <c r="Q14" i="2"/>
  <c r="P14" i="2"/>
  <c r="O14" i="2"/>
  <c r="O13" i="2"/>
  <c r="S12" i="2"/>
  <c r="R12" i="2"/>
  <c r="Q12" i="2"/>
  <c r="P12" i="2"/>
  <c r="O12" i="2"/>
  <c r="R11" i="2"/>
  <c r="Q11" i="2"/>
  <c r="P11" i="2"/>
  <c r="O11" i="2"/>
  <c r="O17" i="2" s="1"/>
  <c r="S10" i="2"/>
  <c r="R10" i="2"/>
  <c r="Q10" i="2"/>
  <c r="P10" i="2"/>
  <c r="O10" i="2"/>
  <c r="O16" i="2" s="1"/>
  <c r="R9" i="2"/>
  <c r="Q9" i="2"/>
  <c r="P9" i="2"/>
  <c r="O9" i="2"/>
  <c r="O15" i="2" s="1"/>
  <c r="S8" i="2"/>
  <c r="S14" i="2" s="1"/>
  <c r="R8" i="2"/>
  <c r="Q8" i="2"/>
  <c r="P8" i="2"/>
  <c r="O8" i="2"/>
  <c r="S11" i="2" l="1"/>
  <c r="S9" i="2"/>
  <c r="U29" i="1" l="1"/>
  <c r="L29" i="1"/>
  <c r="M29" i="1" l="1"/>
  <c r="L26" i="1"/>
  <c r="M26" i="1" s="1"/>
  <c r="L27" i="1"/>
  <c r="M27" i="1" s="1"/>
  <c r="L28" i="1"/>
  <c r="M28" i="1" s="1"/>
  <c r="U28" i="1"/>
  <c r="U27" i="1"/>
  <c r="L25" i="1"/>
  <c r="M25" i="1" s="1"/>
  <c r="U26" i="1"/>
  <c r="V26" i="1" s="1"/>
  <c r="U25" i="1"/>
  <c r="V25" i="1" s="1"/>
  <c r="L23" i="1" l="1"/>
  <c r="M23" i="1" s="1"/>
  <c r="U22" i="1"/>
  <c r="V22" i="1" s="1"/>
  <c r="L22" i="1"/>
  <c r="M22" i="1" s="1"/>
  <c r="U21" i="1"/>
  <c r="V21" i="1" s="1"/>
  <c r="U20" i="1"/>
  <c r="V20" i="1" s="1"/>
  <c r="L20" i="1"/>
  <c r="M20" i="1" s="1"/>
  <c r="U19" i="1"/>
  <c r="V19" i="1" s="1"/>
  <c r="L19" i="1"/>
  <c r="M19" i="1" s="1"/>
  <c r="U18" i="1"/>
  <c r="V18" i="1" s="1"/>
  <c r="U17" i="1"/>
  <c r="V17" i="1" s="1"/>
  <c r="U2" i="1"/>
  <c r="V2" i="1" s="1"/>
  <c r="U3" i="1"/>
  <c r="V3" i="1" s="1"/>
  <c r="U4" i="1"/>
  <c r="V4" i="1" s="1"/>
  <c r="U5" i="1"/>
  <c r="V5" i="1" s="1"/>
  <c r="U6" i="1"/>
  <c r="V6" i="1" s="1"/>
  <c r="U7" i="1"/>
  <c r="V7" i="1" s="1"/>
  <c r="U8" i="1"/>
  <c r="V8" i="1" s="1"/>
  <c r="U9" i="1"/>
  <c r="V9" i="1" s="1"/>
  <c r="U10" i="1"/>
  <c r="V10" i="1" s="1"/>
  <c r="U11" i="1"/>
  <c r="V11" i="1" s="1"/>
  <c r="U12" i="1"/>
  <c r="V12" i="1" s="1"/>
  <c r="U13" i="1"/>
  <c r="V13" i="1" s="1"/>
  <c r="U14" i="1"/>
  <c r="V14" i="1" s="1"/>
  <c r="U15" i="1"/>
  <c r="V15" i="1" s="1"/>
  <c r="U16" i="1"/>
  <c r="V16" i="1" s="1"/>
  <c r="U23" i="1"/>
  <c r="V23" i="1" s="1"/>
  <c r="U24" i="1"/>
  <c r="V24" i="1" s="1"/>
  <c r="L15" i="1"/>
  <c r="M15" i="1" s="1"/>
  <c r="L14" i="1"/>
  <c r="M14" i="1" s="1"/>
  <c r="L24" i="1"/>
  <c r="M24" i="1" s="1"/>
  <c r="L21" i="1"/>
  <c r="M21" i="1" s="1"/>
  <c r="L18" i="1"/>
  <c r="M18" i="1" s="1"/>
  <c r="L2" i="1" l="1"/>
  <c r="M2" i="1" s="1"/>
  <c r="L3" i="1"/>
  <c r="M3" i="1" s="1"/>
  <c r="L4" i="1"/>
  <c r="M4" i="1" s="1"/>
  <c r="L5" i="1"/>
  <c r="M5" i="1" s="1"/>
  <c r="L6" i="1"/>
  <c r="M6" i="1" s="1"/>
  <c r="L7" i="1"/>
  <c r="M7" i="1" s="1"/>
  <c r="L8" i="1"/>
  <c r="M8" i="1" s="1"/>
  <c r="L9" i="1"/>
  <c r="M9" i="1" s="1"/>
  <c r="L10" i="1"/>
  <c r="M10" i="1" s="1"/>
  <c r="L11" i="1"/>
  <c r="M11" i="1" s="1"/>
  <c r="L12" i="1"/>
  <c r="M12" i="1" s="1"/>
  <c r="L13" i="1"/>
  <c r="M13" i="1" s="1"/>
  <c r="L16" i="1"/>
  <c r="M16" i="1" s="1"/>
  <c r="L17" i="1"/>
  <c r="M17" i="1" s="1"/>
</calcChain>
</file>

<file path=xl/sharedStrings.xml><?xml version="1.0" encoding="utf-8"?>
<sst xmlns="http://schemas.openxmlformats.org/spreadsheetml/2006/main" count="310" uniqueCount="191">
  <si>
    <t>Causes</t>
  </si>
  <si>
    <t>Détection 2</t>
  </si>
  <si>
    <t>Critère</t>
  </si>
  <si>
    <t>Note</t>
  </si>
  <si>
    <t>Action</t>
  </si>
  <si>
    <t>Responsable</t>
  </si>
  <si>
    <t>Délais</t>
  </si>
  <si>
    <t>Critère d'efficacité</t>
  </si>
  <si>
    <t>Mesure d'efficacité</t>
  </si>
  <si>
    <t>N°</t>
  </si>
  <si>
    <t>N° Mode défaillance</t>
  </si>
  <si>
    <t>Occurrence</t>
  </si>
  <si>
    <t>Pas de blessé(s)</t>
  </si>
  <si>
    <t>Tous les 10 ans (faible)</t>
  </si>
  <si>
    <t>Tous les ans (modéré)</t>
  </si>
  <si>
    <t>Tous les mois (grande)</t>
  </si>
  <si>
    <t>Tous les jours (très grande)</t>
  </si>
  <si>
    <t>Phase de vie</t>
  </si>
  <si>
    <t>Fonction service</t>
  </si>
  <si>
    <t>Situation dangereuse</t>
  </si>
  <si>
    <t>Occurence 2</t>
  </si>
  <si>
    <t>Gravité Personne</t>
  </si>
  <si>
    <t>Gravité Biens</t>
  </si>
  <si>
    <t>Gravité Environnement</t>
  </si>
  <si>
    <t>GRAVITE</t>
  </si>
  <si>
    <t>Pas d'impact</t>
  </si>
  <si>
    <t xml:space="preserve">Impact dans le périmètre de l'usine </t>
  </si>
  <si>
    <t>Notes</t>
  </si>
  <si>
    <t>Concevoir</t>
  </si>
  <si>
    <t>Installer in situ</t>
  </si>
  <si>
    <t>Exploiter</t>
  </si>
  <si>
    <t>Maintenir</t>
  </si>
  <si>
    <t>Démanteler</t>
  </si>
  <si>
    <t>Manutention</t>
  </si>
  <si>
    <t>Informations (notice)</t>
  </si>
  <si>
    <t>Actions de maitrise (suppression ou mesure de protection)</t>
  </si>
  <si>
    <t>Phénomènes dangereux 
(annexe D EN 378-2)</t>
  </si>
  <si>
    <t>Effets-Impact 
(dommage)</t>
  </si>
  <si>
    <t>Gravité P2</t>
  </si>
  <si>
    <t>Gravité B2</t>
  </si>
  <si>
    <t>Gravité E2</t>
  </si>
  <si>
    <t>Occurrence 1</t>
  </si>
  <si>
    <t>Info complémentaires (notice)</t>
  </si>
  <si>
    <t>Max (R→T)</t>
  </si>
  <si>
    <t>Pression excessive</t>
  </si>
  <si>
    <t>Parties tournantes de la machine</t>
  </si>
  <si>
    <t>électrique</t>
  </si>
  <si>
    <t>Fluide frigorigène inflammable</t>
  </si>
  <si>
    <t>intoxication ou inflammation</t>
  </si>
  <si>
    <t>inflammation
explosion</t>
  </si>
  <si>
    <t xml:space="preserve">blessure - incendie - explosion </t>
  </si>
  <si>
    <t>blessure</t>
  </si>
  <si>
    <t xml:space="preserve">intoxication ou inflammation
blessure </t>
  </si>
  <si>
    <t>Projection d'un élément du système avec possibilité d'heurter une personne
intoxication inflammation</t>
  </si>
  <si>
    <t xml:space="preserve">intoxication ou inflammation 
blessure </t>
  </si>
  <si>
    <t>détérioration de l'évaporateur générant une libération du fluide frigorigéne dans la chambre froide</t>
  </si>
  <si>
    <t xml:space="preserve">intoxication ou inflammation  
blessure </t>
  </si>
  <si>
    <t>Libération de fluide frigorigéne sous pression suite à ouverture du circuit frigorifique</t>
  </si>
  <si>
    <t>cf recommandation N°1</t>
  </si>
  <si>
    <t>cf recommandation N°2</t>
  </si>
  <si>
    <t>cf recommandation N°3</t>
  </si>
  <si>
    <t>cf recommandation N°4</t>
  </si>
  <si>
    <t>cf recommandation N°5</t>
  </si>
  <si>
    <t>cf recommandation N°6</t>
  </si>
  <si>
    <t>cf recommandation N°7</t>
  </si>
  <si>
    <t xml:space="preserve">Version  </t>
  </si>
  <si>
    <t>finalisée le 24/10/2018</t>
  </si>
  <si>
    <t>mise en page le 14/11/2018</t>
  </si>
  <si>
    <t>Ces colonnes peuvent être remplies par chaque professionnelle pour ses clients</t>
  </si>
  <si>
    <t>Interdiction d'accès à toute personne non habilitée à pénétrer dans la zone repérée par le symbole de flamme / Norme EN ISO 7010W021.</t>
  </si>
  <si>
    <t>Laisser l'espace libre au voisinage à la sortie du collecteur d'échappement des soupapes. 
Intégrer dans le plan de sécurité général les préconisations liées aux fluides inflammables.</t>
  </si>
  <si>
    <t xml:space="preserve">Mise en place d'un plan de prévention. </t>
  </si>
  <si>
    <t>Prendre les dispositions de sécurité durant la phase de chargement /déchargement de la CF afin de ne pas endommager les équipements frigorifiques.
Respect les signalétiques.</t>
  </si>
  <si>
    <t>Utilisation de produits d'entretien compatibles avec le cuivre et l'aluminium.
Les produits stockés doivent respecter les conditions pour lesquelles la chambre froide a été réalisée.</t>
  </si>
  <si>
    <t>Les batteries des échangeurs doivent rester propres, exemptes de toute prise en glace.
A défaut prévenir  immédiatement l'opérateur en charge de la maintenance.</t>
  </si>
  <si>
    <t>Prévenir  immédiatement l'opérateur en charge de la maintenance en cas de défauts récurrents.</t>
  </si>
  <si>
    <t xml:space="preserve"> Réparation immédiate</t>
  </si>
  <si>
    <t xml:space="preserve">Jamais constaté dans la profession (négligeable) </t>
  </si>
  <si>
    <t>OCCURRENCE</t>
  </si>
  <si>
    <t>Presque un accident</t>
  </si>
  <si>
    <t>**Isolement de la fuite (de suite) et/ou approvisionnement, et réparation de l'élément cassé &lt; 4 jours
**Pas d'arrêt de production
**Pas de perte de marchandise</t>
  </si>
  <si>
    <t>Un ou plusieurs blessés sans arrêt de travail</t>
  </si>
  <si>
    <t xml:space="preserve">**Isolement de la fuite (de suite) et  approvisionnement, et réparation de l'élément cassé &gt; 4 jours
**Pas d'arrêt de production
**Pas de perte de marchandise </t>
  </si>
  <si>
    <t>Impact HORS du périmètre du site avec/ou :
**Information à la préfecture
**Risque sur la vie végétale et animale</t>
  </si>
  <si>
    <t>Un ou plusieurs blessés avec arrêt de travail</t>
  </si>
  <si>
    <t>**Isolement de la fuite (de suite) et/ou approvisionnement et,  réparation de l'élément cassé &lt; 4 jours
**Arrêt de production
**Perte de marchandise</t>
  </si>
  <si>
    <t>Impact HORS du périmètre du site avec :
**Information à la préfecture
**Destructions de la vie végétale ou animale</t>
  </si>
  <si>
    <t>arrêt de travail entrainant incapacité / décès</t>
  </si>
  <si>
    <t>**Isolement de la fuite impossible et/ou approvisionnement, et  réparation de l'élément cassé &gt; 4 jours
**Arrêt de production
**Perte de marchandise</t>
  </si>
  <si>
    <t>Impact HORS du périmètre du site avec :
**Information à la préfecture
**Ré-autorisation d'exploitation après inspections administratives
**Destructions de la vie végétale ou animale</t>
  </si>
  <si>
    <t xml:space="preserve"> Fuite importante du fluide en exploitation dans le volume le plus petit (chambre froide)</t>
  </si>
  <si>
    <t>intoxication ou inflammation
blessure (projectile)</t>
  </si>
  <si>
    <t>brûlure 
gelure</t>
  </si>
  <si>
    <t xml:space="preserve">intoxication ou inflammation brûlure
gelure </t>
  </si>
  <si>
    <t>utilisation de jets d'eau pour nettoyer le bloc aileté à une pression trop élevée et détérioration des ailettes du condenseur ou/et de ses tubes</t>
  </si>
  <si>
    <t xml:space="preserve"> Fuite importante du fluide en exploitation dans la salle des machines</t>
  </si>
  <si>
    <t>Composant non adapté (détendeur non adapté au fluide ayant pour conséquences une fatigue de l'installation qui va aller jusqu'à la rupture d'un de ces composants,) ex : coude de l'évaporateur</t>
  </si>
  <si>
    <t xml:space="preserve">Rupture tuyauterie  par charge (masses) excessive  de l'évaporateur </t>
  </si>
  <si>
    <t>Pésence excessive de fluide liquide ou  partie de l'équipement noyée en fluide  ou huile (casse compresseur)</t>
  </si>
  <si>
    <t>Fuite à un niveau atteignant 25% de la LFL entrainant la présence d'une zone explosive</t>
  </si>
  <si>
    <t>Etincelle dans la zone explosive</t>
  </si>
  <si>
    <t>Gradient température</t>
  </si>
  <si>
    <t>Température excessive d'une partie de l'installation pouvant être touchée</t>
  </si>
  <si>
    <t>Rupture  tuyauterie ou composant</t>
  </si>
  <si>
    <t>Charge excessive
Vibrations 
Conditions climatiques
Obturation du circuit
Dégradation d'un composant</t>
  </si>
  <si>
    <t xml:space="preserve">Partie active exposée
rayonnement thermique </t>
  </si>
  <si>
    <t>Conception non conforme aux directives basse tension</t>
  </si>
  <si>
    <t xml:space="preserve">Partie tournante non protégée
</t>
  </si>
  <si>
    <t>Accessibilité d'une partie tournante non protégée (ventilateur)</t>
  </si>
  <si>
    <t>Rupture d'un organe par libération brutale d'énergie</t>
  </si>
  <si>
    <t xml:space="preserve">Matériel non dimensionné pour le R455A 
Mauvaise manutention
Défaut d'assemblage permanent
Défaut étanchéité de la vanne
Raccord soupape
</t>
  </si>
  <si>
    <t>projection d'un élément du système avec possibilité d'heurter une personne
intoxication
inflammation</t>
  </si>
  <si>
    <t xml:space="preserve">Erreur humaine 
Mauvaise manipulation au moment de la charge du circuit (ex : rupture de flexible) en présence d'une flamme vive
Charge en fluide excessive
</t>
  </si>
  <si>
    <t>Fuite importante dans un local qui dépasse le seuil d'inflammabilité et présence d'une étincelle ou flamme nue</t>
  </si>
  <si>
    <t xml:space="preserve">Partie active exposée
Rayonnement thermique </t>
  </si>
  <si>
    <t>Court-circuit/ surcharge
Erreur humaine 
Partie active devenue exposée</t>
  </si>
  <si>
    <t>Partie tournante non protégée suite intervention (cablage verification serrage etc.)</t>
  </si>
  <si>
    <t>Remplissage CF ou meubles refrigérés</t>
  </si>
  <si>
    <t>Rupture tuyauterie ou composant</t>
  </si>
  <si>
    <t>Corrosion dûe à l' utilisation de produits d'entretien non appropriés</t>
  </si>
  <si>
    <t>Chute ou évaporateur endommagé suite à la prise en glace</t>
  </si>
  <si>
    <t>Surpression anormale  au condenseur suite à une batterie bouchée par des déchets</t>
  </si>
  <si>
    <t>Non prise en compte des indicateurs d'alarme générés</t>
  </si>
  <si>
    <t>Recherche fuite sans respect des protocoles d'intervention (ex : matériel inadapté)</t>
  </si>
  <si>
    <t xml:space="preserve">Présence d'étincelles dans ambiance potentiellement inflammable </t>
  </si>
  <si>
    <t xml:space="preserve">Partie devenue active exposée
dans une ambiance potentiellement inflammable </t>
  </si>
  <si>
    <t>Manipulation erronée 
Matériel(s) de mesure défectueux ou mal etalonné(s)</t>
  </si>
  <si>
    <t>Fuite importante dans un local qui dépasse le seuil d'inflammabilité et présence d'une étincelle ou d'une flamme nue</t>
  </si>
  <si>
    <t>Ouverture du circuit frigorifique sans transfert préalable du fluide pour le remplacement d'un composant</t>
  </si>
  <si>
    <t>Utilisation d'outils contendants pour débarrasser l'évaporateur de la glace accumulée</t>
  </si>
  <si>
    <t xml:space="preserve">Détérioration du condenseur générant une libération de fluide frigorigéne sous pression </t>
  </si>
  <si>
    <t xml:space="preserve">Libération de fluide frigorigéne inflammable sous pression ou/et d'huile lors d'une opération de changement ou de complément d'huile </t>
  </si>
  <si>
    <t>Mauvaise manipulation du technicien</t>
  </si>
  <si>
    <t>Libération de fluide frigorigéne inflammable sous pression lors d'une opération de complément de charge de fluide frigorigéne</t>
  </si>
  <si>
    <t>Mauvaise manipulation du technicien qui n'a pas vérifié les pressions dans le circuit</t>
  </si>
  <si>
    <t>Gravité P1
(personnes)</t>
  </si>
  <si>
    <t>Gravité B1
(biens)</t>
  </si>
  <si>
    <t>Gravité E1
(environnements)</t>
  </si>
  <si>
    <r>
      <t>Max (I</t>
    </r>
    <r>
      <rPr>
        <sz val="11"/>
        <rFont val="Calibri"/>
        <family val="2"/>
      </rPr>
      <t>→</t>
    </r>
    <r>
      <rPr>
        <sz val="12"/>
        <rFont val="Calibri"/>
        <family val="2"/>
      </rPr>
      <t>K</t>
    </r>
    <r>
      <rPr>
        <sz val="11"/>
        <rFont val="Calibri"/>
        <family val="2"/>
      </rPr>
      <t>)
Gravité max</t>
    </r>
  </si>
  <si>
    <t>IPR
(cotation du risque)</t>
  </si>
  <si>
    <t>**Faire valider la sélection du détendeur par le fournisseur 
**Vérifier si la charge du système ramené au volume le plus faible reste inférieur au seuil, à partir duquel une ou plusieurs mesures de protection (détecteur A2L, alarme, ventilation...) doivent être ajoutées</t>
  </si>
  <si>
    <t>**Evaluer la masse de l'évaporateur. Elle doit prendre en compte la masse de glace prévisible 
**Reprise de charge maître œuvre /ouvrage (c’est à la maitrise d’œuvre ou d’ouvrage de s’assurer que les descentes de charges (poids) soient conformes aux structures en place)
**Vérifier le nombre de supports et leur espacement / Norme EN 378-2  6.2.3.3.3 et 6.2.3.3.4
**Vérifier les charges maximales / Norme EN 378-1 - C3</t>
  </si>
  <si>
    <t>**Décharger le collecteur soupape vers l'extérieur de la salle des machines, loin de toute prise &gt; Air Neuf 
**Respecter les charges maximales / Norme EN 378-1   C3
**Respecter la ventilation en salle des machines / Norme EN 378-3  § 5.13 -5.14 - 6.3 - 9 
**Vérifier la dimension de la soupape / Norme EN 13136 
**Vérifier que la salle des machines est conforme à la norme EN 378 partie 3_$4.3 
**Vérifier que les composants et les tuyauteries sont conformes aux exigences de la norme EN 14276-1 et 2</t>
  </si>
  <si>
    <t>**Respecter le placement du dispositif d'arrêt du niveau sur le volume. Elle doit être à l'aspiration du compresseur / Norme EN 378-2  § 6.2.8 
**Vérifier les charges maximales / Norme EN 378-1 - C3
**Contrôler la surchauffe d'aspiration du compresseur</t>
  </si>
  <si>
    <t>**Evaluer la salle des machines / Norme EN 378-3 § 5.14
**Respecter l'installation électrique selon la norme EN 378 -3 §7</t>
  </si>
  <si>
    <t>**Isoler par un revêtement calorifuge ou recouvrir par un(des) capot(s) les réseaux 
**Former les intervenants sur les risques de brûlures / gelures
**Respecter le port des équipements de protection individuelle (EPI)</t>
  </si>
  <si>
    <t>**Intervenir avec du personnel habilité (détention d'une attestation d'aptitude à la manipulation des fluides frigorigènes)
**La procédure de mise en service est proposée dans la norme EN378 - partie 2 annexe J
**Optimiser la charge de l’installation pendant la mise en service. Les valeurs de fonctionnement doivent rester dans les limites admissibles de la machine (voir informations des concernant pression service et température de sécurité sur la plaque signalétique)
**Respecter les dimensions de la tuyauterie selon la norme EN378‑2 (3x la Pression Service)
ou des essais suivant le cycle normalisé / Norme EN 14276
**Vérifier les composants. Ils doivent être conformes à la PED (Directive des équipements sous pression) devant intégrer une validation de la tenue en fatigue faite par le fournisseur
**Respecter les dimensions des soupapes de sécurité selon la norme EN 13136</t>
  </si>
  <si>
    <t>**Etre en conformité avec la norme EN 378-2 § 6.2.9 et § 6.2.14</t>
  </si>
  <si>
    <t>**Etre en conformité avec la norme EN 378-2 § 6.2.11</t>
  </si>
  <si>
    <t>**Vérifier l'état des differents composants et/ou sous ensemble avant le montage et la mise en service de l'installation
**Respecter les supports tuyauterie selon la norme EN 378-2  6.2.3.3.3 et 6.2.3.3.4
**Installer dans le respect de la norme EN 14276 -2
**Respecter les essais de résistance à la pression selon la norme EN 378-2 §5.3.2.2
**Contrôler l''étanchéité selon la norme EN 378-2 §5.2.2.2
**Vérifier la conformité de l'installation par rapport aux Cahiers Technique Professionnel (CTP) selon l'arrêté du 20 novembre 2017
**Respecter les notices d'installation des constructeurs
**Respecter les charges maximales / Norme EN 378-1 - C3
**Le technicien doit détenir une qualification braseur &gt; DMOS QMOS. Attention le fluide est en catégorie 1 pour la DESP. En fonction des diamètre nominal, les tuyauteries peuvent passer en catégorie II avec des contrôles de soudures…</t>
  </si>
  <si>
    <t>**Vérifier le matériel préalablement avant toute manipulation
**Vérifier la compatibilité du matériel avec les fluides concernés (dans ce cas R455A) 
**Vérifier les chaines et les organes de sécurité avant la mise en service selon l'annexe J  de la norme EN 378-2</t>
  </si>
  <si>
    <t>**Vérifier la concentration de gaz inflammable dans l'ambiance avant une intervention électrique 
**Contrôler les armoires électriques par thermographie</t>
  </si>
  <si>
    <t>**Respecter la notice du fabricant 
**Sensibiliser les intervenants</t>
  </si>
  <si>
    <t>**Respecter la notice utilisation
**Mettre en place la signalétique adaptée
**Installer des protections mécaniques autour des composants sensibles</t>
  </si>
  <si>
    <t xml:space="preserve">**Respecter la notice d'utilisation </t>
  </si>
  <si>
    <t>**Respecter la notice d'utilisation 
**Réaliser un planning de maintenance de nettoyage des échangeurs</t>
  </si>
  <si>
    <t>**Nominer un intervenant missionné pour le contrôle des alarmes
**Mettre en place une gestion technique centralisée (GTC)</t>
  </si>
  <si>
    <r>
      <t xml:space="preserve">1*Repérer, avant toute intervention, la nature du fluide frigorigène
2*Baliser la zone de travail
**Intervention réalisée par une personne ayant reçu la formation ou l’information adéquate (fiche de données de sécurité / FDS)
**N’entreprendre l'intervention sur le circuit réfrigérant qu’à condition de disposer du matériel adapté : le chalumeau et la pince à braser sont absolument proscrits
**Ventiler le local
</t>
    </r>
    <r>
      <rPr>
        <sz val="11"/>
        <color theme="1"/>
        <rFont val="Calibri"/>
        <family val="2"/>
        <scheme val="minor"/>
      </rPr>
      <t>**Intervenir en l'absence de tou</t>
    </r>
    <r>
      <rPr>
        <sz val="11"/>
        <rFont val="Calibri"/>
        <family val="2"/>
        <scheme val="minor"/>
      </rPr>
      <t xml:space="preserve">tes sources de chaleur élevée ou d'étincelles (Ex : cigarette)
&gt; </t>
    </r>
    <r>
      <rPr>
        <i/>
        <sz val="11"/>
        <rFont val="Calibri"/>
        <family val="2"/>
        <scheme val="minor"/>
      </rPr>
      <t>Voir EN 378_4  §5</t>
    </r>
  </si>
  <si>
    <r>
      <t xml:space="preserve">**Verifier la concentration de gaz inflammable dans l'ambiance avant une intervention électrique 
**Contrôler les armoires électriques par thermographie
&gt; </t>
    </r>
    <r>
      <rPr>
        <i/>
        <sz val="11"/>
        <rFont val="Calibri"/>
        <family val="2"/>
        <scheme val="minor"/>
      </rPr>
      <t>Voir EN 378_4 §5</t>
    </r>
  </si>
  <si>
    <r>
      <t xml:space="preserve">**Intervention réalisée par un personne compétente ayant pris connaissance de la totalité du circuit frigorifique (vannes de service PID)
</t>
    </r>
    <r>
      <rPr>
        <sz val="11"/>
        <color theme="1"/>
        <rFont val="Calibri"/>
        <family val="2"/>
        <scheme val="minor"/>
      </rPr>
      <t>**Contrôler l'étalonnage avec un appareil de mesure</t>
    </r>
    <r>
      <rPr>
        <sz val="11"/>
        <rFont val="Calibri"/>
        <family val="2"/>
        <scheme val="minor"/>
      </rPr>
      <t xml:space="preserve">
&gt; </t>
    </r>
    <r>
      <rPr>
        <i/>
        <sz val="11"/>
        <rFont val="Calibri"/>
        <family val="2"/>
        <scheme val="minor"/>
      </rPr>
      <t>Voir EN 378_4 §5</t>
    </r>
  </si>
  <si>
    <r>
      <t xml:space="preserve">**Intervention réalisée par un personne compétente (détention d'une attestation d'aptitude à la manipulation des fluides frigorigènes)
**Respecter la norme EN 378-4 § 5.3 et UE 517/2014
</t>
    </r>
    <r>
      <rPr>
        <sz val="11"/>
        <color theme="1"/>
        <rFont val="Calibri"/>
        <family val="2"/>
        <scheme val="minor"/>
      </rPr>
      <t>**Permis de feu signé par le client</t>
    </r>
    <r>
      <rPr>
        <sz val="11"/>
        <rFont val="Calibri"/>
        <family val="2"/>
        <scheme val="minor"/>
      </rPr>
      <t xml:space="preserve">
**Détenir des outillage homologués aux fluides A2L
**Ventiler de la zone</t>
    </r>
  </si>
  <si>
    <r>
      <t xml:space="preserve">**Respecter les notices du constructeur et les protocoles d'entretien
**Intervention réalisée par un personne habilitée (détention d'une attestation d'aptitude à la manipulation des fluides frigorigènes)
&gt; </t>
    </r>
    <r>
      <rPr>
        <i/>
        <sz val="11"/>
        <rFont val="Calibri"/>
        <family val="2"/>
        <scheme val="minor"/>
      </rPr>
      <t>Voir EN 378_4 §5</t>
    </r>
  </si>
  <si>
    <t>**Respecter les notices du constructeur et les protocoles d'entretien
**Intervention réalisée par un personne habilitée (quelle habilitation ?)
&gt; Voir EN 378_4 §5</t>
  </si>
  <si>
    <r>
      <t>**Respecter les notices du constructeur et les protocoles d'entretien
**Intervention réalisée par un personne habilitée (quelle habilitation ?) et ayant reçu la formation ou l’information adéquate (fiche de données de sécurité / FDS)
1*Repérer, avant toute intervention, la nature du fluide frigorigène
2*Baliser la zone de travail
**N’entreprendre l'intervention sur le circuit réfrigérant qu’à condition de disposer du matériel adapté : le chalumeau et la pince à braser sont absolument proscrits
**Venti</t>
    </r>
    <r>
      <rPr>
        <sz val="11"/>
        <color theme="1"/>
        <rFont val="Calibri"/>
        <family val="2"/>
        <scheme val="minor"/>
      </rPr>
      <t>ler le local
**Intervenir en l'absence</t>
    </r>
    <r>
      <rPr>
        <sz val="11"/>
        <rFont val="Calibri"/>
        <family val="2"/>
        <scheme val="minor"/>
      </rPr>
      <t xml:space="preserve"> de toutes sources de chaleur élevée ou d'étincelles (Ex : cigarette)
**Optimiser la charge de l’installation. Les valeurs de fonctionnement doivent rester dans les limites admissibles de la machine (voir informations des concernant pression service et température de sécurité sur la plaque signalétique)
&gt; </t>
    </r>
    <r>
      <rPr>
        <i/>
        <sz val="11"/>
        <rFont val="Calibri"/>
        <family val="2"/>
        <scheme val="minor"/>
      </rPr>
      <t>Voir EN 378_4 §5</t>
    </r>
  </si>
  <si>
    <t>**Respecter les protocoles prévus /  Norme EN 378_4 et annexes
**Respecter la directive F-Gaz
**Respecter la directive DEEE (2012_19_UE)</t>
  </si>
  <si>
    <t>**Selon la norme EN 378-2 §6.4.3 : prévoir une documentation pour l'installation, intégrant le manuel d'instruction et les informations sur le site. Et plus particulièrement, les points d'accés pour l'entretien du système contenant du R455A (A2L) doivent être marqués avec le symbole flamme conformément à la norme EN ISO 7010W021.</t>
  </si>
  <si>
    <r>
      <t>**Etiquetage de la zone de sortie du collecteur</t>
    </r>
    <r>
      <rPr>
        <i/>
        <sz val="11"/>
        <rFont val="Calibri"/>
        <family val="2"/>
        <scheme val="minor"/>
      </rPr>
      <t xml:space="preserve"> ''risque échappement gaz inflammable</t>
    </r>
    <r>
      <rPr>
        <sz val="11"/>
        <rFont val="Calibri"/>
        <family val="2"/>
        <scheme val="minor"/>
      </rPr>
      <t>'' avec le symbole flamme / Norme EN ISO 7010W021</t>
    </r>
  </si>
  <si>
    <t>**Procédure de mise en service (notice) intégrant le contrôle de l'efficacité du dégivrage</t>
  </si>
  <si>
    <t>**Respect du port des équipements de protection individuelle (EPI)</t>
  </si>
  <si>
    <t>**Affichage à l'entrée de la salle des machines indiquant le risque inflammabilité et d'explosion avec le symbole flamme conformément à la norme EN ISO 7010W021
**Entrée exclusive aux personnels formés et habilités</t>
  </si>
  <si>
    <t>**Informations avec les étiquetages</t>
  </si>
  <si>
    <t>**Procédure de mise en service/ Norme EN378 - partie 2 annexe J</t>
  </si>
  <si>
    <r>
      <t>**Respect des habilitations élec</t>
    </r>
    <r>
      <rPr>
        <sz val="11"/>
        <color theme="1"/>
        <rFont val="Calibri"/>
        <family val="2"/>
        <scheme val="minor"/>
      </rPr>
      <t>triques (Principalement B2 BR basse tension et agent de consignation…)</t>
    </r>
    <r>
      <rPr>
        <sz val="11"/>
        <rFont val="Calibri"/>
        <family val="2"/>
        <scheme val="minor"/>
      </rPr>
      <t xml:space="preserve">
**Respect du port des équipements de protection individuelle (EPI)</t>
    </r>
  </si>
  <si>
    <t>**Spécification d'achat
**Contrôle à la reception</t>
  </si>
  <si>
    <t>**Les techniciens qui interviennent sur un site utilisant des fluides inflammables ont été formés à la manipulation de ces fluides (ventilation, pas de flamme vive …)
**Présence d'un extincteur poudre
**Connaissance des  procédures d'urgence, sur-ventilation…
**Procédure de mise en service à disposition du technicien</t>
  </si>
  <si>
    <t>**Informations via les étiquetages</t>
  </si>
  <si>
    <r>
      <t>**Respect des habilitations électrique</t>
    </r>
    <r>
      <rPr>
        <sz val="11"/>
        <color theme="1"/>
        <rFont val="Calibri"/>
        <family val="2"/>
        <scheme val="minor"/>
      </rPr>
      <t>s (Principalement B2 BR basse tension et agent de consignation…)</t>
    </r>
    <r>
      <rPr>
        <sz val="11"/>
        <rFont val="Calibri"/>
        <family val="2"/>
        <scheme val="minor"/>
      </rPr>
      <t xml:space="preserve">
**Port des équipements de protection individuelle (EPI) 
**Marquage des restrictions d'accés</t>
    </r>
  </si>
  <si>
    <t>**Informations liées aux risques de dégradation mécanique de l'équipement</t>
  </si>
  <si>
    <t>**Informations liées aux risques de dégradation chimique (corrosion) de l'équipement</t>
  </si>
  <si>
    <t>**Surveillance regulière de la propreté de la surface de l'echangeur (givre, glace, dépots, autres ...)</t>
  </si>
  <si>
    <t>**Surveillance regulière de la propreté de la surface de l'echangeur et des abords (dépots, autres ...)</t>
  </si>
  <si>
    <t>**Formation de l'intervenant aux différents niveaux d'alarme et des risques encourus</t>
  </si>
  <si>
    <t>**Intervention necessitant un personnel compétent (détention d'une attestation d'aptitude à la manipulation des fluides frigorigènes)</t>
  </si>
  <si>
    <t>IPR 2 
(cotation du risque)</t>
  </si>
  <si>
    <r>
      <t xml:space="preserve">Composant non adapté (soupape) 
et/ou soupape qui libère le fluide </t>
    </r>
    <r>
      <rPr>
        <sz val="11"/>
        <rFont val="Calibri"/>
        <family val="2"/>
      </rPr>
      <t>dans</t>
    </r>
    <r>
      <rPr>
        <sz val="11"/>
        <rFont val="Calibri"/>
        <family val="2"/>
        <scheme val="minor"/>
      </rPr>
      <t xml:space="preserve"> la salle des machines</t>
    </r>
  </si>
  <si>
    <t xml:space="preserve">Activités </t>
  </si>
  <si>
    <t>Ingénierie</t>
  </si>
  <si>
    <t>Assemblage</t>
  </si>
  <si>
    <t>desAssemblage</t>
  </si>
  <si>
    <t>Réparation</t>
  </si>
  <si>
    <t>Contrôle et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</si>
</sst>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0"/>
      <name val="Calibri"/>
      <family val="2"/>
      <scheme val="minor"/>
    </font>
    <font>
      <sz val="11"/>
      <name val="Arial"/>
      <family val="2"/>
    </font>
    <font>
      <sz val="11"/>
      <name val="Calibri"/>
      <family val="2"/>
    </font>
    <font>
      <sz val="12"/>
      <name val="Calibri"/>
      <family val="2"/>
    </font>
    <font>
      <sz val="11"/>
      <name val="Calibri"/>
      <family val="2"/>
      <scheme val="minor"/>
    </font>
    <font>
      <b/>
      <sz val="11"/>
      <color theme="1"/>
      <name val="Calibri"/>
      <family val="2"/>
      <scheme val="minor"/>
    </font>
    <font>
      <b/>
      <sz val="11"/>
      <color theme="0"/>
      <name val="Calibri"/>
      <family val="2"/>
      <scheme val="minor"/>
    </font>
    <font>
      <b/>
      <sz val="14"/>
      <color theme="0"/>
      <name val="Calibri"/>
      <family val="2"/>
      <scheme val="minor"/>
    </font>
    <font>
      <i/>
      <sz val="11"/>
      <name val="Calibri"/>
      <family val="2"/>
      <scheme val="minor"/>
    </font>
  </fonts>
  <fills count="9">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theme="4"/>
      </left>
      <right/>
      <top style="medium">
        <color theme="4"/>
      </top>
      <bottom/>
      <diagonal/>
    </border>
    <border>
      <left/>
      <right style="medium">
        <color theme="4"/>
      </right>
      <top style="medium">
        <color theme="4"/>
      </top>
      <bottom/>
      <diagonal/>
    </border>
    <border>
      <left style="medium">
        <color theme="4"/>
      </left>
      <right style="thin">
        <color theme="4"/>
      </right>
      <top style="medium">
        <color theme="4"/>
      </top>
      <bottom/>
      <diagonal/>
    </border>
    <border>
      <left style="thin">
        <color theme="4"/>
      </left>
      <right style="medium">
        <color theme="4"/>
      </right>
      <top style="medium">
        <color theme="4"/>
      </top>
      <bottom/>
      <diagonal/>
    </border>
    <border>
      <left/>
      <right/>
      <top style="medium">
        <color theme="4"/>
      </top>
      <bottom/>
      <diagonal/>
    </border>
    <border>
      <left style="medium">
        <color theme="4"/>
      </left>
      <right style="thin">
        <color theme="4"/>
      </right>
      <top style="medium">
        <color theme="4"/>
      </top>
      <bottom style="medium">
        <color theme="4"/>
      </bottom>
      <diagonal/>
    </border>
    <border>
      <left style="thin">
        <color theme="4"/>
      </left>
      <right style="medium">
        <color theme="4"/>
      </right>
      <top style="medium">
        <color theme="4"/>
      </top>
      <bottom style="medium">
        <color theme="4"/>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medium">
        <color theme="4"/>
      </left>
      <right style="thin">
        <color theme="4"/>
      </right>
      <top/>
      <bottom style="thin">
        <color theme="4"/>
      </bottom>
      <diagonal/>
    </border>
    <border>
      <left style="thin">
        <color theme="4"/>
      </left>
      <right style="medium">
        <color theme="4"/>
      </right>
      <top/>
      <bottom style="thin">
        <color theme="4"/>
      </bottom>
      <diagonal/>
    </border>
    <border>
      <left style="medium">
        <color theme="4"/>
      </left>
      <right style="medium">
        <color theme="4"/>
      </right>
      <top style="medium">
        <color theme="4"/>
      </top>
      <bottom/>
      <diagonal/>
    </border>
    <border>
      <left style="medium">
        <color theme="4"/>
      </left>
      <right style="medium">
        <color theme="4"/>
      </right>
      <top style="medium">
        <color theme="4"/>
      </top>
      <bottom style="medium">
        <color theme="4"/>
      </bottom>
      <diagonal/>
    </border>
    <border>
      <left style="thin">
        <color theme="4"/>
      </left>
      <right style="thin">
        <color theme="4"/>
      </right>
      <top style="medium">
        <color theme="4"/>
      </top>
      <bottom style="medium">
        <color theme="4"/>
      </bottom>
      <diagonal/>
    </border>
    <border>
      <left style="medium">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medium">
        <color theme="4"/>
      </right>
      <top/>
      <bottom/>
      <diagonal/>
    </border>
    <border>
      <left style="medium">
        <color theme="4"/>
      </left>
      <right style="medium">
        <color theme="4"/>
      </right>
      <top style="medium">
        <color theme="4"/>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medium">
        <color theme="4"/>
      </left>
      <right style="medium">
        <color theme="4"/>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style="medium">
        <color theme="4"/>
      </left>
      <right style="medium">
        <color theme="4"/>
      </right>
      <top/>
      <bottom style="medium">
        <color theme="4"/>
      </bottom>
      <diagonal/>
    </border>
    <border>
      <left style="medium">
        <color theme="4"/>
      </left>
      <right style="medium">
        <color theme="4"/>
      </right>
      <top style="thin">
        <color theme="4"/>
      </top>
      <bottom style="medium">
        <color theme="4"/>
      </bottom>
      <diagonal/>
    </border>
  </borders>
  <cellStyleXfs count="1">
    <xf numFmtId="0" fontId="0" fillId="0" borderId="0"/>
  </cellStyleXfs>
  <cellXfs count="58">
    <xf numFmtId="0" fontId="0" fillId="0" borderId="0" xfId="0"/>
    <xf numFmtId="0" fontId="0" fillId="0" borderId="0" xfId="0" applyAlignment="1">
      <alignment horizontal="center" vertical="center"/>
    </xf>
    <xf numFmtId="0" fontId="0" fillId="2" borderId="0" xfId="0" applyFill="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3" borderId="0" xfId="0" applyFill="1" applyAlignment="1">
      <alignment horizontal="center" vertical="center"/>
    </xf>
    <xf numFmtId="0" fontId="0" fillId="4" borderId="0" xfId="0" applyFill="1" applyAlignment="1">
      <alignment horizontal="center" vertical="center"/>
    </xf>
    <xf numFmtId="0" fontId="0" fillId="5" borderId="0" xfId="0" applyFill="1" applyAlignment="1">
      <alignment horizontal="center" vertical="center"/>
    </xf>
    <xf numFmtId="0" fontId="0" fillId="7" borderId="1" xfId="0" applyFill="1" applyBorder="1"/>
    <xf numFmtId="0" fontId="1" fillId="3" borderId="0" xfId="0" applyFont="1" applyFill="1" applyAlignment="1">
      <alignment horizontal="left" vertical="center" indent="1"/>
    </xf>
    <xf numFmtId="0" fontId="1" fillId="3" borderId="0" xfId="0" applyFont="1" applyFill="1" applyAlignment="1">
      <alignment horizontal="center" vertical="center"/>
    </xf>
    <xf numFmtId="0" fontId="0" fillId="0" borderId="0" xfId="0" applyAlignment="1">
      <alignment horizontal="left" vertical="center" indent="1"/>
    </xf>
    <xf numFmtId="0" fontId="6" fillId="3" borderId="0" xfId="0" applyFont="1" applyFill="1" applyAlignment="1">
      <alignment horizontal="center" vertical="center"/>
    </xf>
    <xf numFmtId="0" fontId="0" fillId="3" borderId="0" xfId="0" applyFill="1" applyAlignment="1">
      <alignment horizontal="left" vertical="center" indent="1"/>
    </xf>
    <xf numFmtId="0" fontId="8" fillId="3" borderId="0" xfId="0" applyFont="1" applyFill="1" applyAlignment="1">
      <alignment horizontal="left" vertical="center" indent="1"/>
    </xf>
    <xf numFmtId="0" fontId="6" fillId="8" borderId="7" xfId="0" applyFont="1" applyFill="1" applyBorder="1" applyAlignment="1">
      <alignment horizontal="center" vertical="center"/>
    </xf>
    <xf numFmtId="0" fontId="6" fillId="8" borderId="8" xfId="0" applyFont="1" applyFill="1" applyBorder="1" applyAlignment="1">
      <alignment horizontal="left" vertical="center" indent="1"/>
    </xf>
    <xf numFmtId="0" fontId="6" fillId="3" borderId="0" xfId="0" applyFont="1" applyFill="1" applyAlignment="1">
      <alignment horizontal="left" vertical="center" indent="1"/>
    </xf>
    <xf numFmtId="0" fontId="6" fillId="8" borderId="12" xfId="0" applyFont="1" applyFill="1" applyBorder="1" applyAlignment="1">
      <alignment horizontal="center" vertical="center"/>
    </xf>
    <xf numFmtId="0" fontId="0" fillId="0" borderId="13" xfId="0" applyBorder="1" applyAlignment="1">
      <alignment horizontal="left" vertical="center" indent="1"/>
    </xf>
    <xf numFmtId="0" fontId="6" fillId="8" borderId="15" xfId="0" applyFont="1" applyFill="1" applyBorder="1" applyAlignment="1">
      <alignment horizontal="center" vertical="center"/>
    </xf>
    <xf numFmtId="0" fontId="6" fillId="8" borderId="16" xfId="0" applyFont="1" applyFill="1" applyBorder="1" applyAlignment="1">
      <alignment horizontal="center" vertical="center"/>
    </xf>
    <xf numFmtId="0" fontId="6" fillId="8" borderId="8" xfId="0" applyFont="1" applyFill="1" applyBorder="1" applyAlignment="1">
      <alignment horizontal="center" vertical="center"/>
    </xf>
    <xf numFmtId="0" fontId="6" fillId="8" borderId="17" xfId="0" applyFont="1" applyFill="1" applyBorder="1" applyAlignment="1">
      <alignment horizontal="center" vertical="center"/>
    </xf>
    <xf numFmtId="0" fontId="0" fillId="0" borderId="18" xfId="0" applyBorder="1" applyAlignment="1">
      <alignment horizontal="left" vertical="center" indent="1"/>
    </xf>
    <xf numFmtId="0" fontId="0" fillId="0" borderId="18" xfId="0" applyBorder="1" applyAlignment="1">
      <alignment horizontal="left" vertical="center" wrapText="1" indent="1"/>
    </xf>
    <xf numFmtId="0" fontId="6" fillId="8" borderId="20" xfId="0" applyFont="1"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6" fillId="8" borderId="23" xfId="0" applyFont="1"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6" fillId="8" borderId="26" xfId="0" applyFont="1" applyFill="1" applyBorder="1" applyAlignment="1">
      <alignment horizontal="center" vertical="center"/>
    </xf>
    <xf numFmtId="0" fontId="0" fillId="0" borderId="27" xfId="0" applyBorder="1" applyAlignment="1">
      <alignment horizontal="left" vertical="center" indent="1"/>
    </xf>
    <xf numFmtId="0" fontId="0" fillId="0" borderId="27" xfId="0" applyBorder="1" applyAlignment="1">
      <alignment horizontal="left" vertical="center" wrapText="1" indent="1"/>
    </xf>
    <xf numFmtId="0" fontId="6" fillId="0" borderId="0" xfId="0" applyFont="1" applyAlignment="1">
      <alignment horizontal="center" vertical="center"/>
    </xf>
    <xf numFmtId="0" fontId="8" fillId="3" borderId="0" xfId="0" applyFont="1" applyFill="1" applyAlignment="1">
      <alignment horizontal="center" vertical="center"/>
    </xf>
    <xf numFmtId="0" fontId="6" fillId="8" borderId="29" xfId="0" applyFont="1" applyFill="1" applyBorder="1" applyAlignment="1">
      <alignment horizontal="center" vertical="center"/>
    </xf>
    <xf numFmtId="0" fontId="2" fillId="0" borderId="0" xfId="0" applyFont="1" applyAlignment="1">
      <alignment horizontal="left" vertical="center" wrapText="1" indent="1"/>
    </xf>
    <xf numFmtId="0" fontId="5" fillId="0" borderId="0" xfId="0" applyFont="1" applyAlignment="1">
      <alignment horizontal="left" vertical="center" wrapText="1" indent="1"/>
    </xf>
    <xf numFmtId="0" fontId="5" fillId="0" borderId="0" xfId="0" applyFont="1" applyAlignment="1">
      <alignment horizontal="left" vertical="center" indent="1"/>
    </xf>
    <xf numFmtId="0" fontId="0" fillId="0" borderId="0" xfId="0" applyAlignment="1">
      <alignment horizontal="left" vertical="center" wrapText="1" indent="1"/>
    </xf>
    <xf numFmtId="0" fontId="5" fillId="0" borderId="0" xfId="0" applyFont="1" applyAlignment="1" applyProtection="1">
      <alignment horizontal="left" vertical="center" wrapText="1" indent="1"/>
      <protection locked="0"/>
    </xf>
    <xf numFmtId="0" fontId="5" fillId="0" borderId="0" xfId="0" applyFont="1" applyAlignment="1">
      <alignment horizontal="left" vertical="center" indent="2"/>
    </xf>
    <xf numFmtId="0" fontId="8" fillId="6" borderId="4" xfId="0" applyFont="1" applyFill="1" applyBorder="1" applyAlignment="1">
      <alignment horizontal="left" vertical="center" indent="1"/>
    </xf>
    <xf numFmtId="0" fontId="8" fillId="6" borderId="5" xfId="0" applyFont="1" applyFill="1" applyBorder="1" applyAlignment="1">
      <alignment horizontal="left" vertical="center" indent="1"/>
    </xf>
    <xf numFmtId="0" fontId="7" fillId="6" borderId="2"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14" xfId="0" applyFont="1" applyFill="1" applyBorder="1" applyAlignment="1">
      <alignment horizontal="left" vertical="center"/>
    </xf>
    <xf numFmtId="0" fontId="7" fillId="6" borderId="19" xfId="0" applyFont="1" applyFill="1" applyBorder="1" applyAlignment="1">
      <alignment horizontal="left" vertical="center"/>
    </xf>
    <xf numFmtId="0" fontId="7" fillId="6" borderId="28" xfId="0" applyFont="1" applyFill="1" applyBorder="1" applyAlignment="1">
      <alignment horizontal="left" vertical="center"/>
    </xf>
    <xf numFmtId="0" fontId="8" fillId="6" borderId="2" xfId="0" applyFont="1" applyFill="1" applyBorder="1" applyAlignment="1">
      <alignment horizontal="left" vertical="center" indent="1"/>
    </xf>
    <xf numFmtId="0" fontId="8" fillId="6" borderId="3" xfId="0" applyFont="1" applyFill="1" applyBorder="1" applyAlignment="1">
      <alignment horizontal="left" vertical="center" indent="1"/>
    </xf>
    <xf numFmtId="0" fontId="1" fillId="3" borderId="0" xfId="0" applyFont="1" applyFill="1" applyAlignment="1">
      <alignment horizontal="left" vertical="center" indent="1"/>
    </xf>
  </cellXfs>
  <cellStyles count="1">
    <cellStyle name="Normal" xfId="0" builtinId="0"/>
  </cellStyles>
  <dxfs count="83">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ont>
        <color rgb="FFFF0000"/>
      </font>
    </dxf>
    <dxf>
      <font>
        <color rgb="FFFF0000"/>
      </font>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color auto="1"/>
      </font>
      <fill>
        <patternFill patternType="none">
          <fgColor indexed="64"/>
          <bgColor indexed="65"/>
        </patternFill>
      </fill>
      <alignment horizontal="left" vertical="center" textRotation="0" wrapText="0" relativeIndent="1" justifyLastLine="0" shrinkToFit="0" readingOrder="0"/>
    </dxf>
    <dxf>
      <font>
        <strike val="0"/>
        <outline val="0"/>
        <shadow val="0"/>
        <u val="none"/>
        <vertAlign val="baseline"/>
        <color auto="1"/>
      </font>
      <numFmt numFmtId="0" formatCode="General"/>
      <fill>
        <patternFill patternType="none">
          <fgColor indexed="64"/>
          <bgColor indexed="65"/>
        </patternFill>
      </fill>
      <alignment horizontal="left" vertical="center" textRotation="0" wrapText="0" relativeIndent="1" justifyLastLine="0" shrinkToFit="0" readingOrder="0"/>
    </dxf>
    <dxf>
      <font>
        <strike val="0"/>
        <outline val="0"/>
        <shadow val="0"/>
        <u val="none"/>
        <vertAlign val="baseline"/>
        <color auto="1"/>
      </font>
      <fill>
        <patternFill patternType="none">
          <fgColor indexed="64"/>
          <bgColor indexed="65"/>
        </patternFill>
      </fill>
      <alignment horizontal="left" vertical="center" textRotation="0" wrapText="0" relativeIndent="1" justifyLastLine="0" shrinkToFit="0" readingOrder="0"/>
    </dxf>
    <dxf>
      <font>
        <strike val="0"/>
        <outline val="0"/>
        <shadow val="0"/>
        <u val="none"/>
        <vertAlign val="baseline"/>
        <color auto="1"/>
      </font>
      <fill>
        <patternFill patternType="none">
          <fgColor indexed="64"/>
          <bgColor indexed="65"/>
        </patternFill>
      </fill>
      <alignment horizontal="left" vertical="center" textRotation="0" wrapText="0" relativeIndent="1" justifyLastLine="0" shrinkToFit="0" readingOrder="0"/>
    </dxf>
    <dxf>
      <font>
        <strike val="0"/>
        <outline val="0"/>
        <shadow val="0"/>
        <u val="none"/>
        <vertAlign val="baseline"/>
        <color auto="1"/>
      </font>
      <fill>
        <patternFill patternType="none">
          <fgColor indexed="64"/>
          <bgColor indexed="65"/>
        </patternFill>
      </fill>
      <alignment horizontal="left" vertical="center" textRotation="0" wrapText="0" relativeIndent="1" justifyLastLine="0" shrinkToFit="0" readingOrder="0"/>
    </dxf>
    <dxf>
      <font>
        <strike val="0"/>
        <outline val="0"/>
        <shadow val="0"/>
        <u val="none"/>
        <vertAlign val="baseline"/>
        <color auto="1"/>
      </font>
      <fill>
        <patternFill patternType="none">
          <fgColor indexed="64"/>
          <bgColor indexed="65"/>
        </patternFill>
      </fill>
      <alignment horizontal="left" vertical="center" textRotation="0" wrapText="0" relativeIndent="1" justifyLastLine="0" shrinkToFit="0" readingOrder="0"/>
    </dxf>
    <dxf>
      <font>
        <strike val="0"/>
        <outline val="0"/>
        <shadow val="0"/>
        <u val="none"/>
        <vertAlign val="baseline"/>
        <color auto="1"/>
      </font>
      <fill>
        <patternFill patternType="none">
          <fgColor indexed="64"/>
          <bgColor indexed="65"/>
        </patternFill>
      </fill>
      <alignment horizontal="left" vertical="center" textRotation="0" wrapText="0" relativeIndent="1" justifyLastLine="0" shrinkToFit="0" readingOrder="0"/>
    </dxf>
    <dxf>
      <font>
        <strike val="0"/>
        <outline val="0"/>
        <shadow val="0"/>
        <u val="none"/>
        <vertAlign val="baseline"/>
        <color auto="1"/>
      </font>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color auto="1"/>
      </font>
      <fill>
        <patternFill patternType="none">
          <fgColor indexed="64"/>
          <bgColor indexed="65"/>
        </patternFill>
      </fill>
      <alignment horizontal="left" vertical="center" textRotation="0" wrapText="0" relativeIndent="1" justifyLastLine="0" shrinkToFit="0" readingOrder="0"/>
    </dxf>
    <dxf>
      <font>
        <strike val="0"/>
        <outline val="0"/>
        <shadow val="0"/>
        <u val="none"/>
        <vertAlign val="baseline"/>
        <color auto="1"/>
      </font>
      <fill>
        <patternFill patternType="none">
          <fgColor indexed="64"/>
          <bgColor indexed="65"/>
        </patternFill>
      </fill>
      <alignment horizontal="left" vertical="center" textRotation="0" wrapText="0" relativeIndent="1" justifyLastLine="0" shrinkToFit="0" readingOrder="0"/>
    </dxf>
    <dxf>
      <font>
        <strike val="0"/>
        <outline val="0"/>
        <shadow val="0"/>
        <u val="none"/>
        <vertAlign val="baseline"/>
        <color auto="1"/>
      </font>
      <numFmt numFmtId="0" formatCode="General"/>
      <fill>
        <patternFill patternType="none">
          <fgColor indexed="64"/>
          <bgColor indexed="65"/>
        </patternFill>
      </fill>
      <alignment horizontal="left" vertical="center" textRotation="0" wrapText="0" relativeIndent="1" justifyLastLine="0" shrinkToFit="0" readingOrder="0"/>
    </dxf>
    <dxf>
      <font>
        <strike val="0"/>
        <outline val="0"/>
        <shadow val="0"/>
        <u val="none"/>
        <vertAlign val="baseline"/>
        <color auto="1"/>
      </font>
      <numFmt numFmtId="0" formatCode="General"/>
      <fill>
        <patternFill patternType="none">
          <fgColor indexed="64"/>
          <bgColor indexed="65"/>
        </patternFill>
      </fill>
      <alignment horizontal="left" vertical="center" textRotation="0" wrapText="0" relativeIndent="1" justifyLastLine="0" shrinkToFit="0" readingOrder="0"/>
    </dxf>
    <dxf>
      <font>
        <strike val="0"/>
        <outline val="0"/>
        <shadow val="0"/>
        <u val="none"/>
        <vertAlign val="baseline"/>
        <color auto="1"/>
      </font>
      <fill>
        <patternFill patternType="none">
          <fgColor indexed="64"/>
          <bgColor indexed="65"/>
        </patternFill>
      </fill>
      <alignment horizontal="left" vertical="center" textRotation="0" wrapText="0" relativeIndent="1" justifyLastLine="0" shrinkToFit="0" readingOrder="0"/>
    </dxf>
    <dxf>
      <font>
        <strike val="0"/>
        <outline val="0"/>
        <shadow val="0"/>
        <u val="none"/>
        <vertAlign val="baseline"/>
        <color auto="1"/>
      </font>
      <fill>
        <patternFill patternType="none">
          <fgColor indexed="64"/>
          <bgColor indexed="65"/>
        </patternFill>
      </fill>
      <alignment horizontal="left" vertical="center" textRotation="0" wrapText="0" relativeIndent="1" justifyLastLine="0" shrinkToFit="0" readingOrder="0"/>
    </dxf>
    <dxf>
      <font>
        <strike val="0"/>
        <outline val="0"/>
        <shadow val="0"/>
        <u val="none"/>
        <vertAlign val="baseline"/>
        <color auto="1"/>
      </font>
      <fill>
        <patternFill patternType="none">
          <fgColor indexed="64"/>
          <bgColor indexed="65"/>
        </patternFill>
      </fill>
      <alignment horizontal="left" vertical="center" textRotation="0" wrapText="0" relativeIndent="1" justifyLastLine="0" shrinkToFit="0" readingOrder="0"/>
    </dxf>
    <dxf>
      <font>
        <strike val="0"/>
        <outline val="0"/>
        <shadow val="0"/>
        <u val="none"/>
        <vertAlign val="baseline"/>
        <color auto="1"/>
      </font>
      <fill>
        <patternFill patternType="none">
          <fgColor indexed="64"/>
          <bgColor indexed="65"/>
        </patternFill>
      </fill>
      <alignment horizontal="left" vertical="center" textRotation="0" wrapText="0" relativeIndent="1" justifyLastLine="0" shrinkToFit="0" readingOrder="0"/>
    </dxf>
    <dxf>
      <font>
        <strike val="0"/>
        <outline val="0"/>
        <shadow val="0"/>
        <u val="none"/>
        <vertAlign val="baseline"/>
        <color auto="1"/>
      </font>
      <fill>
        <patternFill patternType="none">
          <fgColor indexed="64"/>
          <bgColor indexed="65"/>
        </patternFill>
      </fill>
      <alignment horizontal="left" vertical="center" textRotation="0" wrapText="0" relativeIndent="1" justifyLastLine="0" shrinkToFit="0" readingOrder="0"/>
    </dxf>
    <dxf>
      <font>
        <strike val="0"/>
        <outline val="0"/>
        <shadow val="0"/>
        <u val="none"/>
        <vertAlign val="baseline"/>
        <color auto="1"/>
      </font>
      <fill>
        <patternFill patternType="none">
          <fgColor indexed="64"/>
          <bgColor indexed="65"/>
        </patternFill>
      </fill>
      <alignment horizontal="left" vertical="center" textRotation="0" wrapText="0" relativeIndent="1" justifyLastLine="0" shrinkToFit="0" readingOrder="0"/>
    </dxf>
    <dxf>
      <font>
        <strike val="0"/>
        <outline val="0"/>
        <shadow val="0"/>
        <u val="none"/>
        <vertAlign val="baseline"/>
        <color auto="1"/>
      </font>
      <fill>
        <patternFill patternType="none">
          <fgColor indexed="64"/>
          <bgColor indexed="65"/>
        </patternFill>
      </fill>
      <alignment horizontal="left" vertical="center" textRotation="0" wrapText="0" relativeIndent="1" justifyLastLine="0" shrinkToFit="0" readingOrder="0"/>
    </dxf>
    <dxf>
      <font>
        <strike val="0"/>
        <outline val="0"/>
        <shadow val="0"/>
        <u val="none"/>
        <vertAlign val="baseline"/>
        <color auto="1"/>
      </font>
      <fill>
        <patternFill patternType="none">
          <fgColor indexed="64"/>
          <bgColor indexed="65"/>
        </patternFill>
      </fill>
      <alignment horizontal="left" vertical="center" textRotation="0" wrapText="0" relativeIndent="1" justifyLastLine="0" shrinkToFit="0" readingOrder="0"/>
    </dxf>
    <dxf>
      <font>
        <strike val="0"/>
        <outline val="0"/>
        <shadow val="0"/>
        <u val="none"/>
        <vertAlign val="baseline"/>
        <color auto="1"/>
      </font>
      <fill>
        <patternFill patternType="none">
          <fgColor indexed="64"/>
          <bgColor indexed="65"/>
        </patternFill>
      </fill>
      <alignment horizontal="left" vertical="center" textRotation="0" wrapText="0" relativeIndent="1" justifyLastLine="0" shrinkToFit="0" readingOrder="0"/>
    </dxf>
    <dxf>
      <font>
        <strike val="0"/>
        <outline val="0"/>
        <shadow val="0"/>
        <u val="none"/>
        <vertAlign val="baseline"/>
        <color auto="1"/>
      </font>
      <fill>
        <patternFill patternType="none">
          <fgColor indexed="64"/>
          <bgColor indexed="65"/>
        </patternFill>
      </fill>
      <alignment horizontal="left" vertical="center" textRotation="0" wrapText="0" relativeIndent="1" justifyLastLine="0" shrinkToFit="0" readingOrder="0"/>
    </dxf>
    <dxf>
      <font>
        <strike val="0"/>
        <outline val="0"/>
        <shadow val="0"/>
        <u val="none"/>
        <vertAlign val="baseline"/>
        <color auto="1"/>
      </font>
      <fill>
        <patternFill patternType="none">
          <fgColor indexed="64"/>
          <bgColor indexed="65"/>
        </patternFill>
      </fill>
      <alignment horizontal="left" vertical="center" textRotation="0" wrapText="0" relativeIndent="1"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indexed="65"/>
        </patternFill>
      </fill>
      <alignment horizontal="left" vertical="center" textRotation="0" wrapText="0" relativeIndent="1" justifyLastLine="0" shrinkToFit="0" readingOrder="0"/>
    </dxf>
    <dxf>
      <border outline="0">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1"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323850</xdr:colOff>
      <xdr:row>4</xdr:row>
      <xdr:rowOff>76200</xdr:rowOff>
    </xdr:from>
    <xdr:to>
      <xdr:col>7</xdr:col>
      <xdr:colOff>342802</xdr:colOff>
      <xdr:row>5</xdr:row>
      <xdr:rowOff>485676</xdr:rowOff>
    </xdr:to>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10791825" y="266700"/>
          <a:ext cx="780952" cy="79047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W30" totalsRowShown="0" headerRowDxfId="82" dataDxfId="80" headerRowBorderDxfId="81" tableBorderDxfId="79" totalsRowBorderDxfId="78">
  <autoFilter ref="A1:W30" xr:uid="{00000000-0009-0000-0100-000001000000}"/>
  <tableColumns count="23">
    <tableColumn id="14" xr3:uid="{00000000-0010-0000-0000-00000E000000}" name="N°" dataDxfId="77"/>
    <tableColumn id="15" xr3:uid="{00000000-0010-0000-0000-00000F000000}" name="Phase de vie" dataDxfId="76"/>
    <tableColumn id="16" xr3:uid="{00000000-0010-0000-0000-000010000000}" name="Activités " dataDxfId="75"/>
    <tableColumn id="1" xr3:uid="{00000000-0010-0000-0000-000001000000}" name="Phénomènes dangereux _x000a_(annexe D EN 378-2)" dataDxfId="74"/>
    <tableColumn id="17" xr3:uid="{00000000-0010-0000-0000-000011000000}" name="Situation dangereuse" dataDxfId="73"/>
    <tableColumn id="2" xr3:uid="{00000000-0010-0000-0000-000002000000}" name="Causes" dataDxfId="72"/>
    <tableColumn id="3" xr3:uid="{00000000-0010-0000-0000-000003000000}" name="Effets-Impact _x000a_(dommage)" dataDxfId="71"/>
    <tableColumn id="6" xr3:uid="{00000000-0010-0000-0000-000006000000}" name="Occurrence 1" dataDxfId="70"/>
    <tableColumn id="7" xr3:uid="{00000000-0010-0000-0000-000007000000}" name="Gravité P1_x000a_(personnes)" dataDxfId="69"/>
    <tableColumn id="21" xr3:uid="{00000000-0010-0000-0000-000015000000}" name="Gravité B1_x000a_(biens)" dataDxfId="68"/>
    <tableColumn id="20" xr3:uid="{00000000-0010-0000-0000-000014000000}" name="Gravité E1_x000a_(environnements)" dataDxfId="67"/>
    <tableColumn id="22" xr3:uid="{00000000-0010-0000-0000-000016000000}" name="Max (I→K)_x000a_Gravité max" dataDxfId="66">
      <calculatedColumnFormula>MAX(I2:K2)</calculatedColumnFormula>
    </tableColumn>
    <tableColumn id="8" xr3:uid="{00000000-0010-0000-0000-000008000000}" name="IPR_x000a_(cotation du risque)" dataDxfId="65">
      <calculatedColumnFormula>H2*L2</calculatedColumnFormula>
    </tableColumn>
    <tableColumn id="9" xr3:uid="{00000000-0010-0000-0000-000009000000}" name="Actions de maitrise (suppression ou mesure de protection)" dataDxfId="64"/>
    <tableColumn id="10" xr3:uid="{00000000-0010-0000-0000-00000A000000}" name="Détection 2" dataDxfId="63"/>
    <tableColumn id="18" xr3:uid="{00000000-0010-0000-0000-000012000000}" name="Informations (notice)" dataDxfId="62"/>
    <tableColumn id="11" xr3:uid="{00000000-0010-0000-0000-00000B000000}" name="Occurence 2" dataDxfId="61"/>
    <tableColumn id="12" xr3:uid="{00000000-0010-0000-0000-00000C000000}" name="Gravité P2" dataDxfId="60"/>
    <tableColumn id="26" xr3:uid="{00000000-0010-0000-0000-00001A000000}" name="Gravité B2" dataDxfId="59"/>
    <tableColumn id="25" xr3:uid="{00000000-0010-0000-0000-000019000000}" name="Gravité E2" dataDxfId="58"/>
    <tableColumn id="27" xr3:uid="{00000000-0010-0000-0000-00001B000000}" name="Max (R→T)" dataDxfId="57">
      <calculatedColumnFormula>MAX(Tableau1[[#This Row],[Gravité P2]:[Gravité E2]])</calculatedColumnFormula>
    </tableColumn>
    <tableColumn id="13" xr3:uid="{00000000-0010-0000-0000-00000D000000}" name="IPR 2 _x000a_(cotation du risque)" dataDxfId="56">
      <calculatedColumnFormula>Q2*U2</calculatedColumnFormula>
    </tableColumn>
    <tableColumn id="19" xr3:uid="{00000000-0010-0000-0000-000013000000}" name="Info complémentaires (notice)" dataDxfId="5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au2" displayName="Tableau2" ref="A4:F11" totalsRowShown="0" headerRowDxfId="54" dataDxfId="53">
  <autoFilter ref="A4:F11" xr:uid="{00000000-0009-0000-0100-000002000000}"/>
  <tableColumns count="6">
    <tableColumn id="1" xr3:uid="{00000000-0010-0000-0100-000001000000}" name="N° Mode défaillance" dataDxfId="52"/>
    <tableColumn id="2" xr3:uid="{00000000-0010-0000-0100-000002000000}" name="Action" dataDxfId="51"/>
    <tableColumn id="3" xr3:uid="{00000000-0010-0000-0100-000003000000}" name="Responsable" dataDxfId="50"/>
    <tableColumn id="4" xr3:uid="{00000000-0010-0000-0100-000004000000}" name="Délais" dataDxfId="49"/>
    <tableColumn id="5" xr3:uid="{00000000-0010-0000-0100-000005000000}" name="Critère d'efficacité" dataDxfId="48"/>
    <tableColumn id="6" xr3:uid="{00000000-0010-0000-0100-000006000000}" name="Mesure d'efficacité" dataDxfId="47"/>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0"/>
  <sheetViews>
    <sheetView showGridLines="0" tabSelected="1" zoomScaleNormal="100" workbookViewId="0">
      <pane xSplit="1" topLeftCell="B1" activePane="topRight" state="frozen"/>
      <selection pane="topRight" activeCell="G3" sqref="G3"/>
    </sheetView>
  </sheetViews>
  <sheetFormatPr baseColWidth="10" defaultColWidth="11.44140625" defaultRowHeight="14.4" x14ac:dyDescent="0.3"/>
  <cols>
    <col min="1" max="1" width="4.33203125" style="40" bestFit="1" customWidth="1"/>
    <col min="2" max="2" width="18.6640625" style="40" bestFit="1" customWidth="1"/>
    <col min="3" max="3" width="15.44140625" style="40" bestFit="1" customWidth="1"/>
    <col min="4" max="4" width="30.5546875" style="40" bestFit="1" customWidth="1"/>
    <col min="5" max="5" width="36.33203125" style="40" bestFit="1" customWidth="1"/>
    <col min="6" max="6" width="40" style="40" customWidth="1"/>
    <col min="7" max="7" width="37.44140625" style="40" bestFit="1" customWidth="1"/>
    <col min="8" max="12" width="14.109375" style="40" customWidth="1"/>
    <col min="13" max="13" width="11.33203125" style="40" customWidth="1"/>
    <col min="14" max="14" width="103" style="40" customWidth="1"/>
    <col min="15" max="15" width="17.109375" style="40" bestFit="1" customWidth="1"/>
    <col min="16" max="16" width="92.44140625" style="40" customWidth="1"/>
    <col min="17" max="17" width="14.5546875" style="40" customWidth="1"/>
    <col min="18" max="18" width="12.88671875" style="40" customWidth="1"/>
    <col min="19" max="20" width="14" style="40" customWidth="1"/>
    <col min="21" max="21" width="12.88671875" style="40" customWidth="1"/>
    <col min="22" max="22" width="14.44140625" style="40" customWidth="1"/>
    <col min="23" max="23" width="27.109375" style="40" customWidth="1"/>
    <col min="24" max="16384" width="11.44140625" style="40"/>
  </cols>
  <sheetData>
    <row r="1" spans="1:23" ht="43.2" x14ac:dyDescent="0.3">
      <c r="A1" s="38" t="s">
        <v>9</v>
      </c>
      <c r="B1" s="38" t="s">
        <v>17</v>
      </c>
      <c r="C1" s="38" t="s">
        <v>185</v>
      </c>
      <c r="D1" s="38" t="s">
        <v>36</v>
      </c>
      <c r="E1" s="38" t="s">
        <v>19</v>
      </c>
      <c r="F1" s="38" t="s">
        <v>0</v>
      </c>
      <c r="G1" s="38" t="s">
        <v>37</v>
      </c>
      <c r="H1" s="38" t="s">
        <v>41</v>
      </c>
      <c r="I1" s="38" t="s">
        <v>135</v>
      </c>
      <c r="J1" s="38" t="s">
        <v>136</v>
      </c>
      <c r="K1" s="38" t="s">
        <v>137</v>
      </c>
      <c r="L1" s="38" t="s">
        <v>138</v>
      </c>
      <c r="M1" s="39" t="s">
        <v>139</v>
      </c>
      <c r="N1" s="38" t="s">
        <v>35</v>
      </c>
      <c r="O1" s="38" t="s">
        <v>1</v>
      </c>
      <c r="P1" s="38" t="s">
        <v>34</v>
      </c>
      <c r="Q1" s="38" t="s">
        <v>20</v>
      </c>
      <c r="R1" s="38" t="s">
        <v>38</v>
      </c>
      <c r="S1" s="38" t="s">
        <v>39</v>
      </c>
      <c r="T1" s="38" t="s">
        <v>40</v>
      </c>
      <c r="U1" s="38" t="s">
        <v>43</v>
      </c>
      <c r="V1" s="39" t="s">
        <v>183</v>
      </c>
      <c r="W1" s="38" t="s">
        <v>42</v>
      </c>
    </row>
    <row r="2" spans="1:23" ht="72" x14ac:dyDescent="0.3">
      <c r="A2" s="40">
        <v>1</v>
      </c>
      <c r="B2" s="40" t="s">
        <v>28</v>
      </c>
      <c r="C2" s="40" t="s">
        <v>186</v>
      </c>
      <c r="D2" s="40" t="s">
        <v>47</v>
      </c>
      <c r="E2" s="39" t="s">
        <v>90</v>
      </c>
      <c r="F2" s="39" t="s">
        <v>96</v>
      </c>
      <c r="G2" s="39" t="s">
        <v>48</v>
      </c>
      <c r="H2" s="40">
        <v>2</v>
      </c>
      <c r="I2" s="40">
        <v>4</v>
      </c>
      <c r="J2" s="40">
        <v>2</v>
      </c>
      <c r="K2" s="40">
        <v>1</v>
      </c>
      <c r="L2" s="40">
        <f t="shared" ref="L2:L17" si="0">MAX(I2:K2)</f>
        <v>4</v>
      </c>
      <c r="M2" s="40">
        <f t="shared" ref="M2:M17" si="1">H2*L2</f>
        <v>8</v>
      </c>
      <c r="N2" s="39" t="s">
        <v>140</v>
      </c>
      <c r="P2" s="39" t="s">
        <v>165</v>
      </c>
      <c r="Q2" s="40">
        <v>2</v>
      </c>
      <c r="R2" s="40">
        <v>1</v>
      </c>
      <c r="S2" s="40">
        <v>1</v>
      </c>
      <c r="T2" s="40">
        <v>1</v>
      </c>
      <c r="U2" s="40">
        <f>MAX(Tableau1[[#This Row],[Gravité P2]:[Gravité E2]])</f>
        <v>1</v>
      </c>
      <c r="V2" s="40">
        <f t="shared" ref="V2:V16" si="2">Q2*U2</f>
        <v>2</v>
      </c>
      <c r="W2" s="39" t="s">
        <v>58</v>
      </c>
    </row>
    <row r="3" spans="1:23" ht="86.4" x14ac:dyDescent="0.3">
      <c r="A3" s="40">
        <v>2</v>
      </c>
      <c r="B3" s="40" t="s">
        <v>28</v>
      </c>
      <c r="C3" s="40" t="s">
        <v>186</v>
      </c>
      <c r="D3" s="40" t="s">
        <v>47</v>
      </c>
      <c r="E3" s="39" t="s">
        <v>95</v>
      </c>
      <c r="F3" s="39" t="s">
        <v>184</v>
      </c>
      <c r="G3" s="39" t="s">
        <v>48</v>
      </c>
      <c r="H3" s="40">
        <v>2</v>
      </c>
      <c r="I3" s="40">
        <v>4</v>
      </c>
      <c r="J3" s="40">
        <v>2</v>
      </c>
      <c r="K3" s="40">
        <v>1</v>
      </c>
      <c r="L3" s="40">
        <f t="shared" si="0"/>
        <v>4</v>
      </c>
      <c r="M3" s="40">
        <f t="shared" si="1"/>
        <v>8</v>
      </c>
      <c r="N3" s="39" t="s">
        <v>142</v>
      </c>
      <c r="P3" s="39" t="s">
        <v>166</v>
      </c>
      <c r="Q3" s="40">
        <v>2</v>
      </c>
      <c r="R3" s="40">
        <v>1</v>
      </c>
      <c r="S3" s="40">
        <v>1</v>
      </c>
      <c r="T3" s="40">
        <v>1</v>
      </c>
      <c r="U3" s="40">
        <f>MAX(Tableau1[[#This Row],[Gravité P2]:[Gravité E2]])</f>
        <v>1</v>
      </c>
      <c r="V3" s="40">
        <f t="shared" si="2"/>
        <v>2</v>
      </c>
      <c r="W3" s="39" t="s">
        <v>59</v>
      </c>
    </row>
    <row r="4" spans="1:23" ht="72" x14ac:dyDescent="0.3">
      <c r="A4" s="40">
        <v>3</v>
      </c>
      <c r="B4" s="40" t="s">
        <v>28</v>
      </c>
      <c r="C4" s="40" t="s">
        <v>186</v>
      </c>
      <c r="D4" s="40" t="s">
        <v>47</v>
      </c>
      <c r="E4" s="39" t="s">
        <v>90</v>
      </c>
      <c r="F4" s="39" t="s">
        <v>97</v>
      </c>
      <c r="G4" s="39" t="s">
        <v>48</v>
      </c>
      <c r="H4" s="40">
        <v>2</v>
      </c>
      <c r="I4" s="40">
        <v>4</v>
      </c>
      <c r="J4" s="40">
        <v>2</v>
      </c>
      <c r="K4" s="40">
        <v>1</v>
      </c>
      <c r="L4" s="40">
        <f t="shared" si="0"/>
        <v>4</v>
      </c>
      <c r="M4" s="40">
        <f t="shared" si="1"/>
        <v>8</v>
      </c>
      <c r="N4" s="39" t="s">
        <v>141</v>
      </c>
      <c r="P4" s="39" t="s">
        <v>167</v>
      </c>
      <c r="Q4" s="40">
        <v>2</v>
      </c>
      <c r="R4" s="40">
        <v>1</v>
      </c>
      <c r="S4" s="40">
        <v>1</v>
      </c>
      <c r="T4" s="40">
        <v>1</v>
      </c>
      <c r="U4" s="40">
        <f>MAX(Tableau1[[#This Row],[Gravité P2]:[Gravité E2]])</f>
        <v>1</v>
      </c>
      <c r="V4" s="40">
        <f t="shared" ref="V4" si="3">Q4*U4</f>
        <v>2</v>
      </c>
      <c r="W4" s="39" t="s">
        <v>59</v>
      </c>
    </row>
    <row r="5" spans="1:23" ht="57.6" x14ac:dyDescent="0.3">
      <c r="A5" s="40">
        <v>4</v>
      </c>
      <c r="B5" s="40" t="s">
        <v>28</v>
      </c>
      <c r="C5" s="40" t="s">
        <v>186</v>
      </c>
      <c r="D5" s="40" t="s">
        <v>47</v>
      </c>
      <c r="E5" s="39" t="s">
        <v>95</v>
      </c>
      <c r="F5" s="39" t="s">
        <v>98</v>
      </c>
      <c r="G5" s="39" t="s">
        <v>48</v>
      </c>
      <c r="H5" s="40">
        <v>2</v>
      </c>
      <c r="I5" s="40">
        <v>4</v>
      </c>
      <c r="J5" s="40">
        <v>2</v>
      </c>
      <c r="K5" s="40">
        <v>1</v>
      </c>
      <c r="L5" s="40">
        <f t="shared" si="0"/>
        <v>4</v>
      </c>
      <c r="M5" s="40">
        <f t="shared" si="1"/>
        <v>8</v>
      </c>
      <c r="N5" s="39" t="s">
        <v>143</v>
      </c>
      <c r="P5" s="39" t="s">
        <v>168</v>
      </c>
      <c r="Q5" s="40">
        <v>2</v>
      </c>
      <c r="R5" s="40">
        <v>1</v>
      </c>
      <c r="S5" s="40">
        <v>1</v>
      </c>
      <c r="T5" s="40">
        <v>1</v>
      </c>
      <c r="U5" s="40">
        <f>MAX(Tableau1[[#This Row],[Gravité P2]:[Gravité E2]])</f>
        <v>1</v>
      </c>
      <c r="V5" s="40">
        <f t="shared" ref="V5" si="4">Q5*U5</f>
        <v>2</v>
      </c>
      <c r="W5" s="39" t="s">
        <v>58</v>
      </c>
    </row>
    <row r="6" spans="1:23" ht="43.2" x14ac:dyDescent="0.3">
      <c r="A6" s="40">
        <v>5</v>
      </c>
      <c r="B6" s="40" t="s">
        <v>28</v>
      </c>
      <c r="C6" s="40" t="s">
        <v>186</v>
      </c>
      <c r="D6" s="40" t="s">
        <v>47</v>
      </c>
      <c r="E6" s="39" t="s">
        <v>99</v>
      </c>
      <c r="F6" s="39" t="s">
        <v>100</v>
      </c>
      <c r="G6" s="39" t="s">
        <v>49</v>
      </c>
      <c r="H6" s="40">
        <v>2</v>
      </c>
      <c r="I6" s="40">
        <v>4</v>
      </c>
      <c r="J6" s="40">
        <v>5</v>
      </c>
      <c r="K6" s="40">
        <v>2</v>
      </c>
      <c r="L6" s="40">
        <f t="shared" si="0"/>
        <v>5</v>
      </c>
      <c r="M6" s="40">
        <f t="shared" si="1"/>
        <v>10</v>
      </c>
      <c r="N6" s="39" t="s">
        <v>144</v>
      </c>
      <c r="P6" s="39" t="s">
        <v>169</v>
      </c>
      <c r="Q6" s="40">
        <v>2</v>
      </c>
      <c r="R6" s="40">
        <v>1</v>
      </c>
      <c r="S6" s="40">
        <v>2</v>
      </c>
      <c r="T6" s="40">
        <v>1</v>
      </c>
      <c r="U6" s="40">
        <f>MAX(Tableau1[[#This Row],[Gravité P2]:[Gravité E2]])</f>
        <v>2</v>
      </c>
      <c r="V6" s="40">
        <f t="shared" si="2"/>
        <v>4</v>
      </c>
      <c r="W6" s="39" t="s">
        <v>58</v>
      </c>
    </row>
    <row r="7" spans="1:23" ht="43.2" x14ac:dyDescent="0.3">
      <c r="A7" s="40">
        <v>6</v>
      </c>
      <c r="B7" s="40" t="s">
        <v>28</v>
      </c>
      <c r="C7" s="40" t="s">
        <v>186</v>
      </c>
      <c r="D7" s="40" t="s">
        <v>47</v>
      </c>
      <c r="E7" s="39" t="s">
        <v>102</v>
      </c>
      <c r="F7" s="39" t="s">
        <v>101</v>
      </c>
      <c r="G7" s="39" t="s">
        <v>92</v>
      </c>
      <c r="H7" s="40">
        <v>3</v>
      </c>
      <c r="I7" s="40">
        <v>3</v>
      </c>
      <c r="J7" s="40">
        <v>1</v>
      </c>
      <c r="K7" s="40">
        <v>1</v>
      </c>
      <c r="L7" s="40">
        <f t="shared" si="0"/>
        <v>3</v>
      </c>
      <c r="M7" s="40">
        <f t="shared" si="1"/>
        <v>9</v>
      </c>
      <c r="N7" s="39" t="s">
        <v>145</v>
      </c>
      <c r="P7" s="39" t="s">
        <v>170</v>
      </c>
      <c r="Q7" s="40">
        <v>2</v>
      </c>
      <c r="R7" s="40">
        <v>1</v>
      </c>
      <c r="S7" s="40">
        <v>1</v>
      </c>
      <c r="T7" s="40">
        <v>1</v>
      </c>
      <c r="U7" s="40">
        <f>MAX(Tableau1[[#This Row],[Gravité P2]:[Gravité E2]])</f>
        <v>1</v>
      </c>
      <c r="V7" s="40">
        <f t="shared" si="2"/>
        <v>2</v>
      </c>
      <c r="W7" s="39" t="s">
        <v>58</v>
      </c>
    </row>
    <row r="8" spans="1:23" ht="144" x14ac:dyDescent="0.3">
      <c r="A8" s="40">
        <v>7</v>
      </c>
      <c r="B8" s="40" t="s">
        <v>28</v>
      </c>
      <c r="C8" s="40" t="s">
        <v>186</v>
      </c>
      <c r="D8" s="40" t="s">
        <v>44</v>
      </c>
      <c r="E8" s="40" t="s">
        <v>103</v>
      </c>
      <c r="F8" s="39" t="s">
        <v>104</v>
      </c>
      <c r="G8" s="39" t="s">
        <v>91</v>
      </c>
      <c r="H8" s="40">
        <v>2</v>
      </c>
      <c r="I8" s="40">
        <v>5</v>
      </c>
      <c r="J8" s="40">
        <v>2</v>
      </c>
      <c r="K8" s="40">
        <v>1</v>
      </c>
      <c r="L8" s="40">
        <f t="shared" si="0"/>
        <v>5</v>
      </c>
      <c r="M8" s="40">
        <f t="shared" si="1"/>
        <v>10</v>
      </c>
      <c r="N8" s="39" t="s">
        <v>146</v>
      </c>
      <c r="P8" s="39" t="s">
        <v>171</v>
      </c>
      <c r="Q8" s="40">
        <v>2</v>
      </c>
      <c r="R8" s="40">
        <v>1</v>
      </c>
      <c r="S8" s="40">
        <v>1</v>
      </c>
      <c r="T8" s="40">
        <v>1</v>
      </c>
      <c r="U8" s="40">
        <f>MAX(Tableau1[[#This Row],[Gravité P2]:[Gravité E2]])</f>
        <v>1</v>
      </c>
      <c r="V8" s="40">
        <f t="shared" si="2"/>
        <v>2</v>
      </c>
    </row>
    <row r="9" spans="1:23" ht="28.8" x14ac:dyDescent="0.3">
      <c r="A9" s="40">
        <v>8</v>
      </c>
      <c r="B9" s="40" t="s">
        <v>28</v>
      </c>
      <c r="C9" s="40" t="s">
        <v>186</v>
      </c>
      <c r="D9" s="40" t="s">
        <v>46</v>
      </c>
      <c r="E9" s="39" t="s">
        <v>105</v>
      </c>
      <c r="F9" s="39" t="s">
        <v>106</v>
      </c>
      <c r="G9" s="40" t="s">
        <v>50</v>
      </c>
      <c r="H9" s="40">
        <v>2</v>
      </c>
      <c r="I9" s="40">
        <v>5</v>
      </c>
      <c r="J9" s="40">
        <v>3</v>
      </c>
      <c r="K9" s="40">
        <v>2</v>
      </c>
      <c r="L9" s="40">
        <f t="shared" si="0"/>
        <v>5</v>
      </c>
      <c r="M9" s="40">
        <f t="shared" si="1"/>
        <v>10</v>
      </c>
      <c r="N9" s="39" t="s">
        <v>147</v>
      </c>
      <c r="P9" s="39" t="s">
        <v>172</v>
      </c>
      <c r="Q9" s="40">
        <v>2</v>
      </c>
      <c r="R9" s="40">
        <v>1</v>
      </c>
      <c r="S9" s="40">
        <v>1</v>
      </c>
      <c r="T9" s="40">
        <v>1</v>
      </c>
      <c r="U9" s="40">
        <f>MAX(Tableau1[[#This Row],[Gravité P2]:[Gravité E2]])</f>
        <v>1</v>
      </c>
      <c r="V9" s="40">
        <f t="shared" si="2"/>
        <v>2</v>
      </c>
      <c r="W9" s="39" t="s">
        <v>58</v>
      </c>
    </row>
    <row r="10" spans="1:23" ht="28.8" x14ac:dyDescent="0.3">
      <c r="A10" s="40">
        <v>9</v>
      </c>
      <c r="B10" s="40" t="s">
        <v>28</v>
      </c>
      <c r="C10" s="40" t="s">
        <v>186</v>
      </c>
      <c r="D10" s="40" t="s">
        <v>45</v>
      </c>
      <c r="E10" s="39" t="s">
        <v>108</v>
      </c>
      <c r="F10" s="39" t="s">
        <v>107</v>
      </c>
      <c r="G10" s="39" t="s">
        <v>51</v>
      </c>
      <c r="H10" s="40">
        <v>2</v>
      </c>
      <c r="I10" s="40">
        <v>3</v>
      </c>
      <c r="J10" s="40">
        <v>2</v>
      </c>
      <c r="K10" s="40">
        <v>1</v>
      </c>
      <c r="L10" s="40">
        <f t="shared" si="0"/>
        <v>3</v>
      </c>
      <c r="M10" s="40">
        <f t="shared" si="1"/>
        <v>6</v>
      </c>
      <c r="N10" s="39" t="s">
        <v>148</v>
      </c>
      <c r="P10" s="39" t="s">
        <v>173</v>
      </c>
      <c r="Q10" s="40">
        <v>2</v>
      </c>
      <c r="R10" s="40">
        <v>1</v>
      </c>
      <c r="S10" s="40">
        <v>1</v>
      </c>
      <c r="T10" s="40">
        <v>1</v>
      </c>
      <c r="U10" s="40">
        <f>MAX(Tableau1[[#This Row],[Gravité P2]:[Gravité E2]])</f>
        <v>1</v>
      </c>
      <c r="V10" s="40">
        <f t="shared" si="2"/>
        <v>2</v>
      </c>
      <c r="W10" s="39"/>
    </row>
    <row r="11" spans="1:23" ht="158.4" x14ac:dyDescent="0.3">
      <c r="A11" s="40">
        <v>10</v>
      </c>
      <c r="B11" s="40" t="s">
        <v>29</v>
      </c>
      <c r="C11" s="40" t="s">
        <v>187</v>
      </c>
      <c r="D11" s="40" t="s">
        <v>47</v>
      </c>
      <c r="E11" s="41" t="s">
        <v>109</v>
      </c>
      <c r="F11" s="39" t="s">
        <v>110</v>
      </c>
      <c r="G11" s="39" t="s">
        <v>111</v>
      </c>
      <c r="H11" s="40">
        <v>2</v>
      </c>
      <c r="I11" s="40">
        <v>4</v>
      </c>
      <c r="J11" s="40">
        <v>2</v>
      </c>
      <c r="K11" s="40">
        <v>1</v>
      </c>
      <c r="L11" s="40">
        <f t="shared" si="0"/>
        <v>4</v>
      </c>
      <c r="M11" s="40">
        <f t="shared" si="1"/>
        <v>8</v>
      </c>
      <c r="N11" s="39" t="s">
        <v>149</v>
      </c>
      <c r="Q11" s="40">
        <v>2</v>
      </c>
      <c r="R11" s="40">
        <v>1</v>
      </c>
      <c r="S11" s="40">
        <v>1</v>
      </c>
      <c r="T11" s="40">
        <v>1</v>
      </c>
      <c r="U11" s="40">
        <f>MAX(Tableau1[[#This Row],[Gravité P2]:[Gravité E2]])</f>
        <v>1</v>
      </c>
      <c r="V11" s="40">
        <f t="shared" si="2"/>
        <v>2</v>
      </c>
      <c r="W11" s="39" t="s">
        <v>60</v>
      </c>
    </row>
    <row r="12" spans="1:23" ht="86.4" x14ac:dyDescent="0.3">
      <c r="A12" s="40">
        <v>11</v>
      </c>
      <c r="B12" s="40" t="s">
        <v>29</v>
      </c>
      <c r="C12" s="40" t="s">
        <v>29</v>
      </c>
      <c r="D12" s="40" t="s">
        <v>47</v>
      </c>
      <c r="E12" s="41" t="s">
        <v>113</v>
      </c>
      <c r="F12" s="39" t="s">
        <v>112</v>
      </c>
      <c r="G12" s="39" t="s">
        <v>93</v>
      </c>
      <c r="H12" s="40">
        <v>2</v>
      </c>
      <c r="I12" s="40">
        <v>4</v>
      </c>
      <c r="J12" s="40">
        <v>2</v>
      </c>
      <c r="K12" s="40">
        <v>1</v>
      </c>
      <c r="L12" s="40">
        <f t="shared" si="0"/>
        <v>4</v>
      </c>
      <c r="M12" s="40">
        <f t="shared" si="1"/>
        <v>8</v>
      </c>
      <c r="N12" s="39" t="s">
        <v>150</v>
      </c>
      <c r="P12" s="41" t="s">
        <v>174</v>
      </c>
      <c r="Q12" s="40">
        <v>2</v>
      </c>
      <c r="R12" s="40">
        <v>1</v>
      </c>
      <c r="S12" s="40">
        <v>1</v>
      </c>
      <c r="T12" s="40">
        <v>1</v>
      </c>
      <c r="U12" s="40">
        <f>MAX(Tableau1[[#This Row],[Gravité P2]:[Gravité E2]])</f>
        <v>1</v>
      </c>
      <c r="V12" s="40">
        <f t="shared" si="2"/>
        <v>2</v>
      </c>
      <c r="W12" s="39" t="s">
        <v>60</v>
      </c>
    </row>
    <row r="13" spans="1:23" ht="43.2" x14ac:dyDescent="0.3">
      <c r="A13" s="40">
        <v>12</v>
      </c>
      <c r="B13" s="40" t="s">
        <v>29</v>
      </c>
      <c r="C13" s="40" t="s">
        <v>187</v>
      </c>
      <c r="D13" s="40" t="s">
        <v>47</v>
      </c>
      <c r="E13" s="39" t="s">
        <v>102</v>
      </c>
      <c r="F13" s="39" t="s">
        <v>101</v>
      </c>
      <c r="G13" s="39" t="s">
        <v>92</v>
      </c>
      <c r="H13" s="40">
        <v>3</v>
      </c>
      <c r="I13" s="40">
        <v>3</v>
      </c>
      <c r="J13" s="40">
        <v>1</v>
      </c>
      <c r="K13" s="40">
        <v>1</v>
      </c>
      <c r="L13" s="40">
        <f t="shared" si="0"/>
        <v>3</v>
      </c>
      <c r="M13" s="40">
        <f t="shared" si="1"/>
        <v>9</v>
      </c>
      <c r="N13" s="39" t="s">
        <v>145</v>
      </c>
      <c r="P13" s="39" t="s">
        <v>175</v>
      </c>
      <c r="Q13" s="40">
        <v>2</v>
      </c>
      <c r="R13" s="40">
        <v>1</v>
      </c>
      <c r="S13" s="40">
        <v>1</v>
      </c>
      <c r="T13" s="40">
        <v>1</v>
      </c>
      <c r="U13" s="40">
        <f>MAX(Tableau1[[#This Row],[Gravité P2]:[Gravité E2]])</f>
        <v>1</v>
      </c>
      <c r="V13" s="40">
        <f t="shared" ref="V13:V15" si="5">Q13*U13</f>
        <v>2</v>
      </c>
      <c r="W13" s="39"/>
    </row>
    <row r="14" spans="1:23" ht="43.2" x14ac:dyDescent="0.3">
      <c r="A14" s="40">
        <v>13</v>
      </c>
      <c r="B14" s="40" t="s">
        <v>29</v>
      </c>
      <c r="C14" s="40" t="s">
        <v>187</v>
      </c>
      <c r="D14" s="40" t="s">
        <v>46</v>
      </c>
      <c r="E14" s="39" t="s">
        <v>114</v>
      </c>
      <c r="F14" s="39" t="s">
        <v>115</v>
      </c>
      <c r="G14" s="40" t="s">
        <v>50</v>
      </c>
      <c r="H14" s="40">
        <v>2</v>
      </c>
      <c r="I14" s="40">
        <v>5</v>
      </c>
      <c r="J14" s="40">
        <v>3</v>
      </c>
      <c r="K14" s="40">
        <v>2</v>
      </c>
      <c r="L14" s="40">
        <f t="shared" ref="L14:L15" si="6">MAX(I14:K14)</f>
        <v>5</v>
      </c>
      <c r="M14" s="40">
        <f t="shared" ref="M14:M15" si="7">H14*L14</f>
        <v>10</v>
      </c>
      <c r="N14" s="39" t="s">
        <v>151</v>
      </c>
      <c r="P14" s="39" t="s">
        <v>176</v>
      </c>
      <c r="Q14" s="40">
        <v>2</v>
      </c>
      <c r="R14" s="40">
        <v>1</v>
      </c>
      <c r="S14" s="40">
        <v>1</v>
      </c>
      <c r="T14" s="40">
        <v>1</v>
      </c>
      <c r="U14" s="40">
        <f>MAX(Tableau1[[#This Row],[Gravité P2]:[Gravité E2]])</f>
        <v>1</v>
      </c>
      <c r="V14" s="40">
        <f t="shared" si="5"/>
        <v>2</v>
      </c>
      <c r="W14" s="39"/>
    </row>
    <row r="15" spans="1:23" ht="43.2" x14ac:dyDescent="0.3">
      <c r="A15" s="40">
        <v>14</v>
      </c>
      <c r="B15" s="40" t="s">
        <v>29</v>
      </c>
      <c r="C15" s="40" t="s">
        <v>187</v>
      </c>
      <c r="D15" s="39" t="s">
        <v>45</v>
      </c>
      <c r="E15" s="39" t="s">
        <v>108</v>
      </c>
      <c r="F15" s="39" t="s">
        <v>116</v>
      </c>
      <c r="G15" s="39" t="s">
        <v>51</v>
      </c>
      <c r="H15" s="40">
        <v>2</v>
      </c>
      <c r="I15" s="40">
        <v>3</v>
      </c>
      <c r="J15" s="40">
        <v>2</v>
      </c>
      <c r="K15" s="40">
        <v>1</v>
      </c>
      <c r="L15" s="40">
        <f t="shared" si="6"/>
        <v>3</v>
      </c>
      <c r="M15" s="40">
        <f t="shared" si="7"/>
        <v>6</v>
      </c>
      <c r="N15" s="39" t="s">
        <v>152</v>
      </c>
      <c r="P15" s="39"/>
      <c r="Q15" s="40">
        <v>2</v>
      </c>
      <c r="R15" s="40">
        <v>1</v>
      </c>
      <c r="S15" s="40">
        <v>1</v>
      </c>
      <c r="T15" s="40">
        <v>1</v>
      </c>
      <c r="U15" s="40">
        <f>MAX(Tableau1[[#This Row],[Gravité P2]:[Gravité E2]])</f>
        <v>1</v>
      </c>
      <c r="V15" s="40">
        <f t="shared" si="5"/>
        <v>2</v>
      </c>
      <c r="W15" s="39"/>
    </row>
    <row r="16" spans="1:23" ht="43.2" x14ac:dyDescent="0.3">
      <c r="A16" s="40">
        <v>15</v>
      </c>
      <c r="B16" s="40" t="s">
        <v>30</v>
      </c>
      <c r="C16" s="40" t="s">
        <v>33</v>
      </c>
      <c r="D16" s="40" t="s">
        <v>47</v>
      </c>
      <c r="E16" s="40" t="s">
        <v>118</v>
      </c>
      <c r="F16" s="40" t="s">
        <v>117</v>
      </c>
      <c r="G16" s="39" t="s">
        <v>52</v>
      </c>
      <c r="H16" s="40">
        <v>2</v>
      </c>
      <c r="I16" s="40">
        <v>4</v>
      </c>
      <c r="J16" s="40">
        <v>3</v>
      </c>
      <c r="K16" s="40">
        <v>2</v>
      </c>
      <c r="L16" s="40">
        <f t="shared" si="0"/>
        <v>4</v>
      </c>
      <c r="M16" s="40">
        <f t="shared" si="1"/>
        <v>8</v>
      </c>
      <c r="N16" s="39" t="s">
        <v>153</v>
      </c>
      <c r="P16" s="39" t="s">
        <v>177</v>
      </c>
      <c r="Q16" s="40">
        <v>2</v>
      </c>
      <c r="R16" s="40">
        <v>1</v>
      </c>
      <c r="S16" s="40">
        <v>1</v>
      </c>
      <c r="T16" s="40">
        <v>1</v>
      </c>
      <c r="U16" s="40">
        <f>MAX(Tableau1[[#This Row],[Gravité P2]:[Gravité E2]])</f>
        <v>1</v>
      </c>
      <c r="V16" s="40">
        <f t="shared" si="2"/>
        <v>2</v>
      </c>
      <c r="W16" s="39" t="s">
        <v>61</v>
      </c>
    </row>
    <row r="17" spans="1:23" ht="28.8" x14ac:dyDescent="0.3">
      <c r="A17" s="40">
        <v>16</v>
      </c>
      <c r="B17" s="40" t="s">
        <v>30</v>
      </c>
      <c r="C17" s="40" t="s">
        <v>18</v>
      </c>
      <c r="D17" s="40" t="s">
        <v>47</v>
      </c>
      <c r="E17" s="39" t="s">
        <v>118</v>
      </c>
      <c r="F17" s="42" t="s">
        <v>119</v>
      </c>
      <c r="G17" s="39" t="s">
        <v>52</v>
      </c>
      <c r="H17" s="40">
        <v>2</v>
      </c>
      <c r="I17" s="40">
        <v>4</v>
      </c>
      <c r="J17" s="40">
        <v>3</v>
      </c>
      <c r="K17" s="40">
        <v>2</v>
      </c>
      <c r="L17" s="40">
        <f t="shared" si="0"/>
        <v>4</v>
      </c>
      <c r="M17" s="40">
        <f t="shared" si="1"/>
        <v>8</v>
      </c>
      <c r="N17" s="39" t="s">
        <v>154</v>
      </c>
      <c r="P17" s="39" t="s">
        <v>178</v>
      </c>
      <c r="Q17" s="40">
        <v>2</v>
      </c>
      <c r="R17" s="40">
        <v>1</v>
      </c>
      <c r="S17" s="40">
        <v>1</v>
      </c>
      <c r="T17" s="40">
        <v>1</v>
      </c>
      <c r="U17" s="40">
        <f>MAX(Tableau1[[#This Row],[Gravité P2]:[Gravité E2]])</f>
        <v>1</v>
      </c>
      <c r="V17" s="40">
        <f t="shared" ref="V17" si="8">Q17*U17</f>
        <v>2</v>
      </c>
      <c r="W17" s="39" t="s">
        <v>62</v>
      </c>
    </row>
    <row r="18" spans="1:23" ht="28.8" x14ac:dyDescent="0.3">
      <c r="A18" s="40">
        <v>17</v>
      </c>
      <c r="B18" s="40" t="s">
        <v>30</v>
      </c>
      <c r="C18" s="40" t="s">
        <v>18</v>
      </c>
      <c r="D18" s="40" t="s">
        <v>47</v>
      </c>
      <c r="E18" s="39" t="s">
        <v>118</v>
      </c>
      <c r="F18" s="39" t="s">
        <v>120</v>
      </c>
      <c r="G18" s="39" t="s">
        <v>52</v>
      </c>
      <c r="H18" s="40">
        <v>2</v>
      </c>
      <c r="I18" s="40">
        <v>4</v>
      </c>
      <c r="J18" s="40">
        <v>3</v>
      </c>
      <c r="K18" s="40">
        <v>2</v>
      </c>
      <c r="L18" s="40">
        <f t="shared" ref="L18:L24" si="9">MAX(I18:K18)</f>
        <v>4</v>
      </c>
      <c r="M18" s="40">
        <f t="shared" ref="M18:M24" si="10">H18*L18</f>
        <v>8</v>
      </c>
      <c r="N18" s="39" t="s">
        <v>154</v>
      </c>
      <c r="P18" s="39" t="s">
        <v>179</v>
      </c>
      <c r="Q18" s="40">
        <v>2</v>
      </c>
      <c r="R18" s="40">
        <v>1</v>
      </c>
      <c r="S18" s="40">
        <v>1</v>
      </c>
      <c r="T18" s="40">
        <v>1</v>
      </c>
      <c r="U18" s="40">
        <f>MAX(Tableau1[[#This Row],[Gravité P2]:[Gravité E2]])</f>
        <v>1</v>
      </c>
      <c r="V18" s="40">
        <f t="shared" ref="V18" si="11">Q18*U18</f>
        <v>2</v>
      </c>
      <c r="W18" s="39" t="s">
        <v>63</v>
      </c>
    </row>
    <row r="19" spans="1:23" ht="28.8" x14ac:dyDescent="0.3">
      <c r="A19" s="40">
        <v>18</v>
      </c>
      <c r="B19" s="40" t="s">
        <v>30</v>
      </c>
      <c r="C19" s="40" t="s">
        <v>18</v>
      </c>
      <c r="D19" s="40" t="s">
        <v>47</v>
      </c>
      <c r="E19" s="39" t="s">
        <v>118</v>
      </c>
      <c r="F19" s="39" t="s">
        <v>121</v>
      </c>
      <c r="G19" s="39" t="s">
        <v>52</v>
      </c>
      <c r="H19" s="40">
        <v>2</v>
      </c>
      <c r="I19" s="40">
        <v>4</v>
      </c>
      <c r="J19" s="40">
        <v>3</v>
      </c>
      <c r="K19" s="40">
        <v>2</v>
      </c>
      <c r="L19" s="40">
        <f t="shared" ref="L19" si="12">MAX(I19:K19)</f>
        <v>4</v>
      </c>
      <c r="M19" s="40">
        <f t="shared" ref="M19" si="13">H19*L19</f>
        <v>8</v>
      </c>
      <c r="N19" s="39" t="s">
        <v>155</v>
      </c>
      <c r="P19" s="39" t="s">
        <v>180</v>
      </c>
      <c r="Q19" s="40">
        <v>2</v>
      </c>
      <c r="R19" s="40">
        <v>1</v>
      </c>
      <c r="S19" s="40">
        <v>1</v>
      </c>
      <c r="T19" s="40">
        <v>1</v>
      </c>
      <c r="U19" s="40">
        <f>MAX(Tableau1[[#This Row],[Gravité P2]:[Gravité E2]])</f>
        <v>1</v>
      </c>
      <c r="V19" s="40">
        <f t="shared" ref="V19" si="14">Q19*U19</f>
        <v>2</v>
      </c>
      <c r="W19" s="39" t="s">
        <v>63</v>
      </c>
    </row>
    <row r="20" spans="1:23" ht="28.8" x14ac:dyDescent="0.3">
      <c r="A20" s="40">
        <v>19</v>
      </c>
      <c r="B20" s="40" t="s">
        <v>30</v>
      </c>
      <c r="C20" s="40" t="s">
        <v>18</v>
      </c>
      <c r="D20" s="40" t="s">
        <v>47</v>
      </c>
      <c r="E20" s="39" t="s">
        <v>118</v>
      </c>
      <c r="F20" s="39" t="s">
        <v>122</v>
      </c>
      <c r="G20" s="39" t="s">
        <v>52</v>
      </c>
      <c r="H20" s="40">
        <v>2</v>
      </c>
      <c r="I20" s="40">
        <v>4</v>
      </c>
      <c r="J20" s="40">
        <v>3</v>
      </c>
      <c r="K20" s="40">
        <v>2</v>
      </c>
      <c r="L20" s="40">
        <f t="shared" ref="L20" si="15">MAX(I20:K20)</f>
        <v>4</v>
      </c>
      <c r="M20" s="40">
        <f t="shared" ref="M20" si="16">H20*L20</f>
        <v>8</v>
      </c>
      <c r="N20" s="39" t="s">
        <v>156</v>
      </c>
      <c r="P20" s="39" t="s">
        <v>181</v>
      </c>
      <c r="Q20" s="40">
        <v>2</v>
      </c>
      <c r="R20" s="40">
        <v>1</v>
      </c>
      <c r="S20" s="40">
        <v>1</v>
      </c>
      <c r="T20" s="40">
        <v>1</v>
      </c>
      <c r="U20" s="40">
        <f>MAX(Tableau1[[#This Row],[Gravité P2]:[Gravité E2]])</f>
        <v>1</v>
      </c>
      <c r="V20" s="40">
        <f t="shared" ref="V20:V22" si="17">Q20*U20</f>
        <v>2</v>
      </c>
      <c r="W20" s="39" t="s">
        <v>64</v>
      </c>
    </row>
    <row r="21" spans="1:23" ht="129.6" x14ac:dyDescent="0.3">
      <c r="A21" s="40">
        <v>20</v>
      </c>
      <c r="B21" s="40" t="s">
        <v>31</v>
      </c>
      <c r="C21" s="40" t="s">
        <v>190</v>
      </c>
      <c r="D21" s="40" t="s">
        <v>47</v>
      </c>
      <c r="E21" s="39" t="s">
        <v>124</v>
      </c>
      <c r="F21" s="39" t="s">
        <v>123</v>
      </c>
      <c r="G21" s="39" t="s">
        <v>52</v>
      </c>
      <c r="H21" s="40">
        <v>2</v>
      </c>
      <c r="I21" s="40">
        <v>4</v>
      </c>
      <c r="J21" s="40">
        <v>3</v>
      </c>
      <c r="K21" s="40">
        <v>2</v>
      </c>
      <c r="L21" s="40">
        <f t="shared" si="9"/>
        <v>4</v>
      </c>
      <c r="M21" s="40">
        <f t="shared" si="10"/>
        <v>8</v>
      </c>
      <c r="N21" s="39" t="s">
        <v>157</v>
      </c>
      <c r="P21" s="39" t="s">
        <v>182</v>
      </c>
      <c r="Q21" s="40">
        <v>2</v>
      </c>
      <c r="R21" s="40">
        <v>1</v>
      </c>
      <c r="S21" s="40">
        <v>1</v>
      </c>
      <c r="T21" s="40">
        <v>1</v>
      </c>
      <c r="U21" s="40">
        <f>MAX(Tableau1[[#This Row],[Gravité P2]:[Gravité E2]])</f>
        <v>1</v>
      </c>
      <c r="V21" s="40">
        <f t="shared" si="17"/>
        <v>2</v>
      </c>
      <c r="W21" s="39" t="s">
        <v>60</v>
      </c>
    </row>
    <row r="22" spans="1:23" ht="43.2" x14ac:dyDescent="0.3">
      <c r="A22" s="40">
        <v>21</v>
      </c>
      <c r="B22" s="40" t="s">
        <v>31</v>
      </c>
      <c r="C22" s="40" t="s">
        <v>190</v>
      </c>
      <c r="D22" s="40" t="s">
        <v>46</v>
      </c>
      <c r="E22" s="39" t="s">
        <v>125</v>
      </c>
      <c r="F22" s="39" t="s">
        <v>115</v>
      </c>
      <c r="G22" s="40" t="s">
        <v>50</v>
      </c>
      <c r="H22" s="40">
        <v>2</v>
      </c>
      <c r="I22" s="40">
        <v>5</v>
      </c>
      <c r="J22" s="40">
        <v>3</v>
      </c>
      <c r="K22" s="40">
        <v>2</v>
      </c>
      <c r="L22" s="40">
        <f t="shared" si="9"/>
        <v>5</v>
      </c>
      <c r="M22" s="40">
        <f t="shared" si="10"/>
        <v>10</v>
      </c>
      <c r="N22" s="39" t="s">
        <v>158</v>
      </c>
      <c r="P22" s="39" t="s">
        <v>176</v>
      </c>
      <c r="Q22" s="40">
        <v>2</v>
      </c>
      <c r="R22" s="40">
        <v>1</v>
      </c>
      <c r="S22" s="40">
        <v>1</v>
      </c>
      <c r="T22" s="40">
        <v>1</v>
      </c>
      <c r="U22" s="40">
        <f>MAX(Tableau1[[#This Row],[Gravité P2]:[Gravité E2]])</f>
        <v>1</v>
      </c>
      <c r="V22" s="40">
        <f t="shared" si="17"/>
        <v>2</v>
      </c>
      <c r="W22" s="39"/>
    </row>
    <row r="23" spans="1:23" ht="57.6" x14ac:dyDescent="0.3">
      <c r="A23" s="40">
        <v>22</v>
      </c>
      <c r="B23" s="40" t="s">
        <v>31</v>
      </c>
      <c r="C23" s="40" t="s">
        <v>190</v>
      </c>
      <c r="D23" s="40" t="s">
        <v>44</v>
      </c>
      <c r="E23" s="41" t="s">
        <v>109</v>
      </c>
      <c r="F23" s="39" t="s">
        <v>126</v>
      </c>
      <c r="G23" s="39" t="s">
        <v>53</v>
      </c>
      <c r="H23" s="40">
        <v>2</v>
      </c>
      <c r="I23" s="40">
        <v>4</v>
      </c>
      <c r="J23" s="40">
        <v>2</v>
      </c>
      <c r="K23" s="40">
        <v>1</v>
      </c>
      <c r="L23" s="40">
        <f t="shared" si="9"/>
        <v>4</v>
      </c>
      <c r="M23" s="40">
        <f t="shared" si="10"/>
        <v>8</v>
      </c>
      <c r="N23" s="39" t="s">
        <v>159</v>
      </c>
      <c r="Q23" s="40">
        <v>2</v>
      </c>
      <c r="R23" s="40">
        <v>1</v>
      </c>
      <c r="S23" s="40">
        <v>1</v>
      </c>
      <c r="T23" s="40">
        <v>1</v>
      </c>
      <c r="U23" s="40">
        <f>MAX(Tableau1[[#This Row],[Gravité P2]:[Gravité E2]])</f>
        <v>1</v>
      </c>
      <c r="V23" s="40">
        <f t="shared" ref="V23:V24" si="18">Q23*U23</f>
        <v>2</v>
      </c>
    </row>
    <row r="24" spans="1:23" ht="86.4" x14ac:dyDescent="0.3">
      <c r="A24" s="40">
        <v>23</v>
      </c>
      <c r="B24" s="40" t="s">
        <v>31</v>
      </c>
      <c r="C24" s="40" t="s">
        <v>189</v>
      </c>
      <c r="D24" s="40" t="s">
        <v>47</v>
      </c>
      <c r="E24" s="41" t="s">
        <v>127</v>
      </c>
      <c r="F24" s="39" t="s">
        <v>128</v>
      </c>
      <c r="G24" s="40" t="s">
        <v>50</v>
      </c>
      <c r="H24" s="40">
        <v>2</v>
      </c>
      <c r="I24" s="40">
        <v>5</v>
      </c>
      <c r="J24" s="40">
        <v>3</v>
      </c>
      <c r="K24" s="40">
        <v>2</v>
      </c>
      <c r="L24" s="40">
        <f t="shared" si="9"/>
        <v>5</v>
      </c>
      <c r="M24" s="40">
        <f t="shared" si="10"/>
        <v>10</v>
      </c>
      <c r="N24" s="39" t="s">
        <v>160</v>
      </c>
      <c r="Q24" s="40">
        <v>2</v>
      </c>
      <c r="R24" s="40">
        <v>1</v>
      </c>
      <c r="S24" s="40">
        <v>1</v>
      </c>
      <c r="T24" s="40">
        <v>1</v>
      </c>
      <c r="U24" s="40">
        <f>MAX(Tableau1[[#This Row],[Gravité P2]:[Gravité E2]])</f>
        <v>1</v>
      </c>
      <c r="V24" s="40">
        <f t="shared" si="18"/>
        <v>2</v>
      </c>
    </row>
    <row r="25" spans="1:23" ht="57.6" x14ac:dyDescent="0.3">
      <c r="A25" s="40">
        <v>24</v>
      </c>
      <c r="B25" s="40" t="s">
        <v>31</v>
      </c>
      <c r="C25" s="40" t="s">
        <v>189</v>
      </c>
      <c r="D25" s="40" t="s">
        <v>47</v>
      </c>
      <c r="E25" s="41" t="s">
        <v>55</v>
      </c>
      <c r="F25" s="39" t="s">
        <v>129</v>
      </c>
      <c r="G25" s="39" t="s">
        <v>54</v>
      </c>
      <c r="H25" s="40">
        <v>2</v>
      </c>
      <c r="I25" s="40">
        <v>4</v>
      </c>
      <c r="J25" s="40">
        <v>3</v>
      </c>
      <c r="K25" s="40">
        <v>2</v>
      </c>
      <c r="L25" s="40">
        <f t="shared" ref="L25:L28" si="19">MAX(I25:K25)</f>
        <v>4</v>
      </c>
      <c r="M25" s="40">
        <f t="shared" ref="M25:M28" si="20">H25*L25</f>
        <v>8</v>
      </c>
      <c r="N25" s="39" t="s">
        <v>161</v>
      </c>
      <c r="O25" s="39"/>
      <c r="P25" s="39" t="s">
        <v>179</v>
      </c>
      <c r="Q25" s="40">
        <v>2</v>
      </c>
      <c r="R25" s="40">
        <v>1</v>
      </c>
      <c r="S25" s="40">
        <v>1</v>
      </c>
      <c r="T25" s="40">
        <v>1</v>
      </c>
      <c r="U25" s="40">
        <f>MAX(Tableau1[[#This Row],[Gravité P2]:[Gravité E2]])</f>
        <v>1</v>
      </c>
      <c r="V25" s="40">
        <f t="shared" ref="V25:V26" si="21">Q25*U25</f>
        <v>2</v>
      </c>
      <c r="W25" s="39" t="s">
        <v>63</v>
      </c>
    </row>
    <row r="26" spans="1:23" ht="57.6" x14ac:dyDescent="0.3">
      <c r="A26" s="40">
        <v>25</v>
      </c>
      <c r="B26" s="40" t="s">
        <v>31</v>
      </c>
      <c r="C26" s="40" t="s">
        <v>189</v>
      </c>
      <c r="D26" s="40" t="s">
        <v>47</v>
      </c>
      <c r="E26" s="41" t="s">
        <v>130</v>
      </c>
      <c r="F26" s="39" t="s">
        <v>94</v>
      </c>
      <c r="G26" s="39" t="s">
        <v>54</v>
      </c>
      <c r="H26" s="40">
        <v>2</v>
      </c>
      <c r="I26" s="40">
        <v>4</v>
      </c>
      <c r="J26" s="40">
        <v>3</v>
      </c>
      <c r="K26" s="40">
        <v>2</v>
      </c>
      <c r="L26" s="40">
        <f t="shared" si="19"/>
        <v>4</v>
      </c>
      <c r="M26" s="40">
        <f t="shared" si="20"/>
        <v>8</v>
      </c>
      <c r="N26" s="39" t="s">
        <v>162</v>
      </c>
      <c r="P26" s="39" t="s">
        <v>180</v>
      </c>
      <c r="Q26" s="40">
        <v>2</v>
      </c>
      <c r="R26" s="40">
        <v>1</v>
      </c>
      <c r="S26" s="40">
        <v>1</v>
      </c>
      <c r="T26" s="40">
        <v>1</v>
      </c>
      <c r="U26" s="40">
        <f>MAX(Tableau1[[#This Row],[Gravité P2]:[Gravité E2]])</f>
        <v>1</v>
      </c>
      <c r="V26" s="40">
        <f t="shared" si="21"/>
        <v>2</v>
      </c>
      <c r="W26" s="39" t="s">
        <v>63</v>
      </c>
    </row>
    <row r="27" spans="1:23" ht="57.6" x14ac:dyDescent="0.3">
      <c r="A27" s="40">
        <v>26</v>
      </c>
      <c r="B27" s="40" t="s">
        <v>31</v>
      </c>
      <c r="C27" s="40" t="s">
        <v>189</v>
      </c>
      <c r="D27" s="40" t="s">
        <v>47</v>
      </c>
      <c r="E27" s="41" t="s">
        <v>131</v>
      </c>
      <c r="F27" s="40" t="s">
        <v>132</v>
      </c>
      <c r="G27" s="39" t="s">
        <v>56</v>
      </c>
      <c r="H27" s="40">
        <v>2</v>
      </c>
      <c r="I27" s="40">
        <v>4</v>
      </c>
      <c r="J27" s="40">
        <v>3</v>
      </c>
      <c r="K27" s="40">
        <v>2</v>
      </c>
      <c r="L27" s="40">
        <f t="shared" si="19"/>
        <v>4</v>
      </c>
      <c r="M27" s="40">
        <f t="shared" si="20"/>
        <v>8</v>
      </c>
      <c r="N27" s="39" t="s">
        <v>162</v>
      </c>
      <c r="O27" s="39"/>
      <c r="P27" s="39"/>
      <c r="Q27" s="40">
        <v>2</v>
      </c>
      <c r="R27" s="40">
        <v>1</v>
      </c>
      <c r="S27" s="40">
        <v>1</v>
      </c>
      <c r="T27" s="40">
        <v>1</v>
      </c>
      <c r="U27" s="40">
        <f>MAX(Tableau1[[#This Row],[Gravité P2]:[Gravité E2]])</f>
        <v>1</v>
      </c>
      <c r="V27" s="40">
        <v>2</v>
      </c>
      <c r="W27" s="39"/>
    </row>
    <row r="28" spans="1:23" ht="172.8" x14ac:dyDescent="0.3">
      <c r="A28" s="40">
        <v>27</v>
      </c>
      <c r="B28" s="40" t="s">
        <v>31</v>
      </c>
      <c r="C28" s="40" t="s">
        <v>189</v>
      </c>
      <c r="D28" s="40" t="s">
        <v>47</v>
      </c>
      <c r="E28" s="41" t="s">
        <v>133</v>
      </c>
      <c r="F28" s="40" t="s">
        <v>132</v>
      </c>
      <c r="G28" s="40" t="s">
        <v>56</v>
      </c>
      <c r="H28" s="40">
        <v>2</v>
      </c>
      <c r="I28" s="40">
        <v>4</v>
      </c>
      <c r="J28" s="40">
        <v>3</v>
      </c>
      <c r="K28" s="40">
        <v>2</v>
      </c>
      <c r="L28" s="40">
        <f t="shared" si="19"/>
        <v>4</v>
      </c>
      <c r="M28" s="40">
        <f t="shared" si="20"/>
        <v>8</v>
      </c>
      <c r="N28" s="39" t="s">
        <v>163</v>
      </c>
      <c r="Q28" s="40">
        <v>2</v>
      </c>
      <c r="R28" s="40">
        <v>1</v>
      </c>
      <c r="S28" s="40">
        <v>1</v>
      </c>
      <c r="T28" s="40">
        <v>1</v>
      </c>
      <c r="U28" s="40">
        <f>MAX(Tableau1[[#This Row],[Gravité P2]:[Gravité E2]])</f>
        <v>1</v>
      </c>
      <c r="V28" s="40">
        <v>2</v>
      </c>
      <c r="W28" s="39"/>
    </row>
    <row r="29" spans="1:23" ht="43.2" x14ac:dyDescent="0.3">
      <c r="A29" s="40">
        <v>28</v>
      </c>
      <c r="B29" s="40" t="s">
        <v>32</v>
      </c>
      <c r="C29" s="40" t="s">
        <v>188</v>
      </c>
      <c r="D29" s="40" t="s">
        <v>47</v>
      </c>
      <c r="E29" s="41" t="s">
        <v>57</v>
      </c>
      <c r="F29" s="41" t="s">
        <v>134</v>
      </c>
      <c r="G29" s="39" t="s">
        <v>56</v>
      </c>
      <c r="H29" s="40">
        <v>2</v>
      </c>
      <c r="I29" s="40">
        <v>4</v>
      </c>
      <c r="J29" s="40">
        <v>1</v>
      </c>
      <c r="K29" s="40">
        <v>3</v>
      </c>
      <c r="L29" s="40">
        <f t="shared" ref="L29" si="22">MAX(I29:K29)</f>
        <v>4</v>
      </c>
      <c r="M29" s="40">
        <f>H29*L29</f>
        <v>8</v>
      </c>
      <c r="N29" s="39" t="s">
        <v>164</v>
      </c>
      <c r="Q29" s="40">
        <v>2</v>
      </c>
      <c r="R29" s="40">
        <v>1</v>
      </c>
      <c r="S29" s="40">
        <v>1</v>
      </c>
      <c r="T29" s="40">
        <v>1</v>
      </c>
      <c r="U29" s="40">
        <f>MAX(Tableau1[[#This Row],[Gravité P2]:[Gravité E2]])</f>
        <v>1</v>
      </c>
      <c r="V29" s="40">
        <v>2</v>
      </c>
      <c r="W29" s="39" t="s">
        <v>60</v>
      </c>
    </row>
    <row r="30" spans="1:23" x14ac:dyDescent="0.3">
      <c r="A30" s="43"/>
      <c r="B30" s="43"/>
      <c r="C30" s="43"/>
      <c r="D30" s="43"/>
      <c r="E30" s="43"/>
      <c r="F30" s="43"/>
      <c r="G30" s="43"/>
      <c r="H30" s="43"/>
      <c r="I30" s="43"/>
      <c r="J30" s="43"/>
      <c r="K30" s="43"/>
      <c r="L30" s="43">
        <f>MAX(I30:K30)</f>
        <v>0</v>
      </c>
      <c r="M30" s="43">
        <f>H30*L30</f>
        <v>0</v>
      </c>
      <c r="N30" s="43"/>
      <c r="O30" s="43"/>
      <c r="Q30" s="43"/>
      <c r="R30" s="43"/>
      <c r="S30" s="43"/>
      <c r="T30" s="43"/>
      <c r="U30" s="43">
        <f>MAX(Tableau1[[#This Row],[Gravité P2]:[Gravité E2]])</f>
        <v>0</v>
      </c>
      <c r="V30" s="43">
        <f>Q30*U30</f>
        <v>0</v>
      </c>
      <c r="W30" s="43"/>
    </row>
  </sheetData>
  <conditionalFormatting sqref="H2:H29">
    <cfRule type="cellIs" dxfId="46" priority="48" stopIfTrue="1" operator="greaterThanOrEqual">
      <formula>4</formula>
    </cfRule>
  </conditionalFormatting>
  <conditionalFormatting sqref="H238:H64737">
    <cfRule type="cellIs" dxfId="45" priority="313" stopIfTrue="1" operator="greaterThanOrEqual">
      <formula>4</formula>
    </cfRule>
  </conditionalFormatting>
  <conditionalFormatting sqref="M1:M15">
    <cfRule type="cellIs" dxfId="44" priority="156" stopIfTrue="1" operator="between">
      <formula>10</formula>
      <formula>25</formula>
    </cfRule>
    <cfRule type="cellIs" dxfId="43" priority="155" stopIfTrue="1" operator="between">
      <formula>0</formula>
      <formula>5</formula>
    </cfRule>
    <cfRule type="cellIs" dxfId="42" priority="154" stopIfTrue="1" operator="between">
      <formula>6</formula>
      <formula>9</formula>
    </cfRule>
  </conditionalFormatting>
  <conditionalFormatting sqref="M2:M15">
    <cfRule type="expression" dxfId="41" priority="153">
      <formula>AND(H2=1,M2=5)</formula>
    </cfRule>
  </conditionalFormatting>
  <conditionalFormatting sqref="M16:M18 M21 M24:M28 M238:M1048576 V238:V1048576">
    <cfRule type="cellIs" dxfId="40" priority="309" stopIfTrue="1" operator="between">
      <formula>10</formula>
      <formula>25</formula>
    </cfRule>
    <cfRule type="cellIs" dxfId="39" priority="300" stopIfTrue="1" operator="between">
      <formula>6</formula>
      <formula>9</formula>
    </cfRule>
    <cfRule type="cellIs" dxfId="38" priority="307" stopIfTrue="1" operator="between">
      <formula>0</formula>
      <formula>5</formula>
    </cfRule>
  </conditionalFormatting>
  <conditionalFormatting sqref="M16:M19 M21 M24:M28">
    <cfRule type="expression" dxfId="37" priority="298">
      <formula>AND(H16=1,M16=5)</formula>
    </cfRule>
  </conditionalFormatting>
  <conditionalFormatting sqref="M18">
    <cfRule type="expression" dxfId="36" priority="261">
      <formula>AND(H18=1,M18=5)</formula>
    </cfRule>
    <cfRule type="cellIs" dxfId="35" priority="263" stopIfTrue="1" operator="between">
      <formula>0</formula>
      <formula>5</formula>
    </cfRule>
    <cfRule type="cellIs" dxfId="34" priority="262" stopIfTrue="1" operator="between">
      <formula>6</formula>
      <formula>9</formula>
    </cfRule>
    <cfRule type="cellIs" dxfId="33" priority="264" stopIfTrue="1" operator="between">
      <formula>10</formula>
      <formula>25</formula>
    </cfRule>
  </conditionalFormatting>
  <conditionalFormatting sqref="M19">
    <cfRule type="cellIs" dxfId="32" priority="137" stopIfTrue="1" operator="between">
      <formula>0</formula>
      <formula>5</formula>
    </cfRule>
    <cfRule type="cellIs" dxfId="31" priority="138" stopIfTrue="1" operator="between">
      <formula>10</formula>
      <formula>25</formula>
    </cfRule>
    <cfRule type="cellIs" dxfId="30" priority="136" stopIfTrue="1" operator="between">
      <formula>6</formula>
      <formula>9</formula>
    </cfRule>
  </conditionalFormatting>
  <conditionalFormatting sqref="M19:M20">
    <cfRule type="cellIs" dxfId="29" priority="124" stopIfTrue="1" operator="between">
      <formula>10</formula>
      <formula>25</formula>
    </cfRule>
    <cfRule type="cellIs" dxfId="28" priority="123" stopIfTrue="1" operator="between">
      <formula>0</formula>
      <formula>5</formula>
    </cfRule>
    <cfRule type="cellIs" dxfId="27" priority="122" stopIfTrue="1" operator="between">
      <formula>6</formula>
      <formula>9</formula>
    </cfRule>
  </conditionalFormatting>
  <conditionalFormatting sqref="M20">
    <cfRule type="cellIs" dxfId="26" priority="119" stopIfTrue="1" operator="between">
      <formula>6</formula>
      <formula>9</formula>
    </cfRule>
    <cfRule type="cellIs" dxfId="25" priority="120" stopIfTrue="1" operator="between">
      <formula>0</formula>
      <formula>5</formula>
    </cfRule>
    <cfRule type="cellIs" dxfId="24" priority="121" stopIfTrue="1" operator="between">
      <formula>10</formula>
      <formula>25</formula>
    </cfRule>
  </conditionalFormatting>
  <conditionalFormatting sqref="M20:M21">
    <cfRule type="expression" dxfId="23" priority="125">
      <formula>AND(H20=1,M20=5)</formula>
    </cfRule>
  </conditionalFormatting>
  <conditionalFormatting sqref="M21">
    <cfRule type="cellIs" dxfId="22" priority="246" stopIfTrue="1" operator="between">
      <formula>10</formula>
      <formula>25</formula>
    </cfRule>
    <cfRule type="cellIs" dxfId="21" priority="245" stopIfTrue="1" operator="between">
      <formula>0</formula>
      <formula>5</formula>
    </cfRule>
    <cfRule type="cellIs" dxfId="20" priority="244" stopIfTrue="1" operator="between">
      <formula>6</formula>
      <formula>9</formula>
    </cfRule>
  </conditionalFormatting>
  <conditionalFormatting sqref="M22:M23">
    <cfRule type="expression" dxfId="19" priority="95">
      <formula>AND(H22=1,M22=5)</formula>
    </cfRule>
  </conditionalFormatting>
  <conditionalFormatting sqref="M22:M28">
    <cfRule type="cellIs" dxfId="18" priority="96" stopIfTrue="1" operator="between">
      <formula>6</formula>
      <formula>9</formula>
    </cfRule>
    <cfRule type="cellIs" dxfId="17" priority="97" stopIfTrue="1" operator="between">
      <formula>0</formula>
      <formula>5</formula>
    </cfRule>
    <cfRule type="cellIs" dxfId="16" priority="98" stopIfTrue="1" operator="between">
      <formula>10</formula>
      <formula>25</formula>
    </cfRule>
  </conditionalFormatting>
  <conditionalFormatting sqref="M25:M29">
    <cfRule type="expression" dxfId="15" priority="14">
      <formula>AND(H25=1,M25=5)</formula>
    </cfRule>
  </conditionalFormatting>
  <conditionalFormatting sqref="M29">
    <cfRule type="cellIs" dxfId="14" priority="15" stopIfTrue="1" operator="between">
      <formula>6</formula>
      <formula>9</formula>
    </cfRule>
    <cfRule type="cellIs" dxfId="13" priority="12" stopIfTrue="1" operator="between">
      <formula>10</formula>
      <formula>25</formula>
    </cfRule>
    <cfRule type="cellIs" dxfId="12" priority="11" stopIfTrue="1" operator="between">
      <formula>0</formula>
      <formula>5</formula>
    </cfRule>
    <cfRule type="expression" dxfId="11" priority="9">
      <formula>AND(H29=1,M29=5)</formula>
    </cfRule>
    <cfRule type="cellIs" dxfId="10" priority="10" stopIfTrue="1" operator="between">
      <formula>6</formula>
      <formula>9</formula>
    </cfRule>
    <cfRule type="cellIs" dxfId="9" priority="17" stopIfTrue="1" operator="between">
      <formula>10</formula>
      <formula>25</formula>
    </cfRule>
    <cfRule type="cellIs" dxfId="8" priority="16" stopIfTrue="1" operator="between">
      <formula>0</formula>
      <formula>5</formula>
    </cfRule>
  </conditionalFormatting>
  <conditionalFormatting sqref="V1:V23">
    <cfRule type="cellIs" dxfId="7" priority="101" stopIfTrue="1" operator="between">
      <formula>6</formula>
      <formula>9</formula>
    </cfRule>
    <cfRule type="cellIs" dxfId="6" priority="102" stopIfTrue="1" operator="between">
      <formula>0</formula>
      <formula>5</formula>
    </cfRule>
    <cfRule type="cellIs" dxfId="5" priority="103" stopIfTrue="1" operator="between">
      <formula>10</formula>
      <formula>25</formula>
    </cfRule>
  </conditionalFormatting>
  <conditionalFormatting sqref="V2:V24">
    <cfRule type="expression" dxfId="4" priority="100">
      <formula>AND(Q2=1,V2=5)</formula>
    </cfRule>
  </conditionalFormatting>
  <conditionalFormatting sqref="V24:V29">
    <cfRule type="cellIs" dxfId="3" priority="4" stopIfTrue="1" operator="between">
      <formula>10</formula>
      <formula>25</formula>
    </cfRule>
    <cfRule type="cellIs" dxfId="2" priority="3" stopIfTrue="1" operator="between">
      <formula>0</formula>
      <formula>5</formula>
    </cfRule>
    <cfRule type="cellIs" dxfId="1" priority="2" stopIfTrue="1" operator="between">
      <formula>6</formula>
      <formula>9</formula>
    </cfRule>
  </conditionalFormatting>
  <conditionalFormatting sqref="V25:V29">
    <cfRule type="expression" dxfId="0" priority="1">
      <formula>AND(Q25=1,V25=5)</formula>
    </cfRule>
  </conditionalFormatting>
  <dataValidations count="1">
    <dataValidation type="list" allowBlank="1" showInputMessage="1" showErrorMessage="1" sqref="B2:B30 D2:D30 C2:C29" xr:uid="{00000000-0002-0000-0000-000000000000}">
      <formula1>#REF!</formula1>
    </dataValidation>
  </dataValidations>
  <pageMargins left="0.70866141732283472" right="0.70866141732283472" top="0.74803149606299213" bottom="0.74803149606299213" header="0.31496062992125984" footer="0.31496062992125984"/>
  <pageSetup paperSize="8" scale="41" fitToHeight="10" orientation="landscape"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S17"/>
  <sheetViews>
    <sheetView showGridLines="0" zoomScale="85" zoomScaleNormal="85" workbookViewId="0">
      <selection sqref="A1:XFD23"/>
    </sheetView>
  </sheetViews>
  <sheetFormatPr baseColWidth="10" defaultRowHeight="14.4" x14ac:dyDescent="0.3"/>
  <cols>
    <col min="1" max="1" width="5.5546875" bestFit="1" customWidth="1"/>
    <col min="2" max="2" width="59.109375" customWidth="1"/>
    <col min="3" max="3" width="4.88671875" customWidth="1"/>
    <col min="4" max="4" width="5.5546875" bestFit="1" customWidth="1"/>
    <col min="5" max="5" width="59.109375" customWidth="1"/>
    <col min="6" max="6" width="4.88671875" customWidth="1"/>
    <col min="7" max="7" width="5.5546875" bestFit="1" customWidth="1"/>
    <col min="8" max="8" width="59.109375" customWidth="1"/>
    <col min="9" max="9" width="4.88671875" customWidth="1"/>
    <col min="10" max="10" width="5.5546875" bestFit="1" customWidth="1"/>
    <col min="11" max="11" width="59.109375" customWidth="1"/>
    <col min="12" max="12" width="7.109375" customWidth="1"/>
    <col min="13" max="13" width="13" bestFit="1" customWidth="1"/>
  </cols>
  <sheetData>
    <row r="2" spans="1:19" s="11" customFormat="1" x14ac:dyDescent="0.3">
      <c r="A2" s="57"/>
      <c r="B2" s="57"/>
      <c r="C2" s="9"/>
      <c r="D2" s="10"/>
      <c r="E2" s="9"/>
      <c r="F2" s="9"/>
      <c r="G2" s="10"/>
      <c r="H2" s="9"/>
      <c r="I2" s="9"/>
      <c r="J2" s="10"/>
      <c r="K2" s="9"/>
      <c r="L2" s="9"/>
      <c r="O2" s="1"/>
      <c r="P2" s="1"/>
      <c r="Q2" s="1"/>
      <c r="R2" s="1"/>
      <c r="S2" s="1"/>
    </row>
    <row r="3" spans="1:19" s="11" customFormat="1" x14ac:dyDescent="0.3">
      <c r="A3" s="12"/>
      <c r="B3" s="13"/>
      <c r="C3" s="13"/>
      <c r="D3" s="5"/>
      <c r="E3" s="13"/>
      <c r="F3" s="13"/>
      <c r="G3" s="5"/>
      <c r="H3" s="13"/>
      <c r="I3" s="13"/>
      <c r="J3" s="5"/>
      <c r="K3" s="13"/>
      <c r="L3" s="13"/>
      <c r="O3" s="1"/>
      <c r="P3" s="1"/>
      <c r="Q3" s="1"/>
      <c r="R3" s="1"/>
      <c r="S3" s="1"/>
    </row>
    <row r="4" spans="1:19" s="11" customFormat="1" ht="15" thickBot="1" x14ac:dyDescent="0.35">
      <c r="A4" s="12"/>
      <c r="B4" s="13"/>
      <c r="C4" s="13"/>
      <c r="D4" s="5"/>
      <c r="E4" s="13"/>
      <c r="F4" s="13"/>
      <c r="G4" s="5"/>
      <c r="H4" s="13"/>
      <c r="I4" s="13"/>
      <c r="J4" s="5"/>
      <c r="K4" s="13"/>
      <c r="L4" s="13"/>
      <c r="O4" s="1"/>
      <c r="P4" s="1"/>
      <c r="Q4" s="1"/>
      <c r="R4" s="1"/>
      <c r="S4" s="1"/>
    </row>
    <row r="5" spans="1:19" s="11" customFormat="1" ht="18.600000000000001" thickBot="1" x14ac:dyDescent="0.35">
      <c r="A5" s="55" t="s">
        <v>21</v>
      </c>
      <c r="B5" s="56"/>
      <c r="C5" s="14"/>
      <c r="D5" s="44" t="s">
        <v>22</v>
      </c>
      <c r="E5" s="45"/>
      <c r="F5" s="14"/>
      <c r="G5" s="44" t="s">
        <v>23</v>
      </c>
      <c r="H5" s="45"/>
      <c r="I5" s="14"/>
      <c r="J5" s="44" t="s">
        <v>11</v>
      </c>
      <c r="K5" s="45"/>
      <c r="L5" s="14"/>
      <c r="O5" s="46" t="s">
        <v>24</v>
      </c>
      <c r="P5" s="47"/>
      <c r="Q5" s="47"/>
      <c r="R5" s="47"/>
      <c r="S5" s="48"/>
    </row>
    <row r="6" spans="1:19" s="11" customFormat="1" ht="15" thickBot="1" x14ac:dyDescent="0.35">
      <c r="A6" s="15" t="s">
        <v>3</v>
      </c>
      <c r="B6" s="16" t="s">
        <v>2</v>
      </c>
      <c r="C6" s="17"/>
      <c r="D6" s="15" t="s">
        <v>3</v>
      </c>
      <c r="E6" s="16" t="s">
        <v>2</v>
      </c>
      <c r="F6" s="17"/>
      <c r="G6" s="15" t="s">
        <v>3</v>
      </c>
      <c r="H6" s="16" t="s">
        <v>2</v>
      </c>
      <c r="I6" s="17"/>
      <c r="J6" s="15" t="s">
        <v>3</v>
      </c>
      <c r="K6" s="16" t="s">
        <v>2</v>
      </c>
      <c r="L6" s="17"/>
      <c r="O6" s="49"/>
      <c r="P6" s="50"/>
      <c r="Q6" s="50"/>
      <c r="R6" s="50"/>
      <c r="S6" s="51"/>
    </row>
    <row r="7" spans="1:19" s="11" customFormat="1" ht="65.25" customHeight="1" thickBot="1" x14ac:dyDescent="0.35">
      <c r="A7" s="18">
        <v>1</v>
      </c>
      <c r="B7" s="19" t="s">
        <v>12</v>
      </c>
      <c r="C7" s="13"/>
      <c r="D7" s="18">
        <v>1</v>
      </c>
      <c r="E7" s="19" t="s">
        <v>76</v>
      </c>
      <c r="F7" s="13"/>
      <c r="G7" s="18">
        <v>1</v>
      </c>
      <c r="H7" s="19" t="s">
        <v>25</v>
      </c>
      <c r="I7" s="13"/>
      <c r="J7" s="18">
        <v>1</v>
      </c>
      <c r="K7" s="19" t="s">
        <v>77</v>
      </c>
      <c r="L7" s="13"/>
      <c r="M7" s="52" t="s">
        <v>78</v>
      </c>
      <c r="N7" s="20" t="s">
        <v>27</v>
      </c>
      <c r="O7" s="15">
        <v>1</v>
      </c>
      <c r="P7" s="21">
        <v>2</v>
      </c>
      <c r="Q7" s="21">
        <v>3</v>
      </c>
      <c r="R7" s="21">
        <v>4</v>
      </c>
      <c r="S7" s="22">
        <v>5</v>
      </c>
    </row>
    <row r="8" spans="1:19" s="11" customFormat="1" ht="65.25" customHeight="1" x14ac:dyDescent="0.3">
      <c r="A8" s="23">
        <v>2</v>
      </c>
      <c r="B8" s="24" t="s">
        <v>79</v>
      </c>
      <c r="C8" s="13"/>
      <c r="D8" s="23">
        <v>2</v>
      </c>
      <c r="E8" s="25" t="s">
        <v>80</v>
      </c>
      <c r="F8" s="13"/>
      <c r="G8" s="23">
        <v>2</v>
      </c>
      <c r="H8" s="24" t="s">
        <v>26</v>
      </c>
      <c r="I8" s="13"/>
      <c r="J8" s="23">
        <v>2</v>
      </c>
      <c r="K8" s="24" t="s">
        <v>13</v>
      </c>
      <c r="L8" s="13"/>
      <c r="M8" s="53"/>
      <c r="N8" s="26">
        <v>1</v>
      </c>
      <c r="O8" s="27">
        <f>O7*$N8</f>
        <v>1</v>
      </c>
      <c r="P8" s="28">
        <f>P7*$N8</f>
        <v>2</v>
      </c>
      <c r="Q8" s="28">
        <f>Q7*$N8</f>
        <v>3</v>
      </c>
      <c r="R8" s="28">
        <f>R7*$N8</f>
        <v>4</v>
      </c>
      <c r="S8" s="28">
        <f>S7*$N8</f>
        <v>5</v>
      </c>
    </row>
    <row r="9" spans="1:19" s="11" customFormat="1" ht="65.25" customHeight="1" x14ac:dyDescent="0.3">
      <c r="A9" s="23">
        <v>3</v>
      </c>
      <c r="B9" s="24" t="s">
        <v>81</v>
      </c>
      <c r="C9" s="13"/>
      <c r="D9" s="23">
        <v>3</v>
      </c>
      <c r="E9" s="25" t="s">
        <v>82</v>
      </c>
      <c r="F9" s="13"/>
      <c r="G9" s="23">
        <v>3</v>
      </c>
      <c r="H9" s="25" t="s">
        <v>83</v>
      </c>
      <c r="I9" s="13"/>
      <c r="J9" s="23">
        <v>3</v>
      </c>
      <c r="K9" s="24" t="s">
        <v>14</v>
      </c>
      <c r="L9" s="13"/>
      <c r="M9" s="53"/>
      <c r="N9" s="29">
        <v>2</v>
      </c>
      <c r="O9" s="30">
        <f>O7*$N9</f>
        <v>2</v>
      </c>
      <c r="P9" s="31">
        <f>P7*$N9</f>
        <v>4</v>
      </c>
      <c r="Q9" s="31">
        <f>Q7*$N9</f>
        <v>6</v>
      </c>
      <c r="R9" s="31">
        <f>R7*$N9</f>
        <v>8</v>
      </c>
      <c r="S9" s="31">
        <f>S8*$N9</f>
        <v>10</v>
      </c>
    </row>
    <row r="10" spans="1:19" s="11" customFormat="1" ht="65.25" customHeight="1" x14ac:dyDescent="0.3">
      <c r="A10" s="23">
        <v>4</v>
      </c>
      <c r="B10" s="24" t="s">
        <v>84</v>
      </c>
      <c r="C10" s="13"/>
      <c r="D10" s="23">
        <v>4</v>
      </c>
      <c r="E10" s="25" t="s">
        <v>85</v>
      </c>
      <c r="F10" s="13"/>
      <c r="G10" s="23">
        <v>4</v>
      </c>
      <c r="H10" s="25" t="s">
        <v>86</v>
      </c>
      <c r="I10" s="13"/>
      <c r="J10" s="23">
        <v>4</v>
      </c>
      <c r="K10" s="24" t="s">
        <v>15</v>
      </c>
      <c r="L10" s="13"/>
      <c r="M10" s="53"/>
      <c r="N10" s="29">
        <v>3</v>
      </c>
      <c r="O10" s="30">
        <f>O7*$N10</f>
        <v>3</v>
      </c>
      <c r="P10" s="31">
        <f>P7*$N10</f>
        <v>6</v>
      </c>
      <c r="Q10" s="31">
        <f>Q7*$N10</f>
        <v>9</v>
      </c>
      <c r="R10" s="31">
        <f>R7*$N10</f>
        <v>12</v>
      </c>
      <c r="S10" s="31">
        <f>S7*$N10</f>
        <v>15</v>
      </c>
    </row>
    <row r="11" spans="1:19" s="11" customFormat="1" ht="79.5" customHeight="1" thickBot="1" x14ac:dyDescent="0.35">
      <c r="A11" s="32">
        <v>5</v>
      </c>
      <c r="B11" s="33" t="s">
        <v>87</v>
      </c>
      <c r="C11" s="13"/>
      <c r="D11" s="32">
        <v>5</v>
      </c>
      <c r="E11" s="34" t="s">
        <v>88</v>
      </c>
      <c r="F11" s="13"/>
      <c r="G11" s="32">
        <v>5</v>
      </c>
      <c r="H11" s="34" t="s">
        <v>89</v>
      </c>
      <c r="I11" s="13"/>
      <c r="J11" s="32">
        <v>5</v>
      </c>
      <c r="K11" s="33" t="s">
        <v>16</v>
      </c>
      <c r="L11" s="13"/>
      <c r="M11" s="53"/>
      <c r="N11" s="29">
        <v>4</v>
      </c>
      <c r="O11" s="30">
        <f>O7*$N11</f>
        <v>4</v>
      </c>
      <c r="P11" s="31">
        <f>P7*$N11</f>
        <v>8</v>
      </c>
      <c r="Q11" s="31">
        <f>Q7*$N11</f>
        <v>12</v>
      </c>
      <c r="R11" s="31">
        <f>R7*$N11</f>
        <v>16</v>
      </c>
      <c r="S11" s="31">
        <f>S8*$N11</f>
        <v>20</v>
      </c>
    </row>
    <row r="12" spans="1:19" s="11" customFormat="1" ht="65.25" customHeight="1" thickBot="1" x14ac:dyDescent="0.35">
      <c r="A12" s="35"/>
      <c r="C12" s="14"/>
      <c r="D12" s="36"/>
      <c r="E12" s="14"/>
      <c r="F12" s="14"/>
      <c r="G12" s="36"/>
      <c r="H12" s="14"/>
      <c r="I12" s="14"/>
      <c r="J12" s="36"/>
      <c r="K12" s="14"/>
      <c r="L12" s="14"/>
      <c r="M12" s="54"/>
      <c r="N12" s="37">
        <v>5</v>
      </c>
      <c r="O12" s="30">
        <f>O7*$N12</f>
        <v>5</v>
      </c>
      <c r="P12" s="31">
        <f>P7*$N12</f>
        <v>10</v>
      </c>
      <c r="Q12" s="31">
        <f>Q7*$N12</f>
        <v>15</v>
      </c>
      <c r="R12" s="31">
        <f>R7*$N12</f>
        <v>20</v>
      </c>
      <c r="S12" s="31">
        <f>S7*$N12</f>
        <v>25</v>
      </c>
    </row>
    <row r="13" spans="1:19" s="11" customFormat="1" x14ac:dyDescent="0.3">
      <c r="A13" s="35"/>
      <c r="C13" s="17"/>
      <c r="D13" s="12"/>
      <c r="E13" s="17"/>
      <c r="F13" s="17"/>
      <c r="G13" s="12"/>
      <c r="H13" s="17"/>
      <c r="I13" s="17"/>
      <c r="J13" s="12"/>
      <c r="K13" s="17"/>
      <c r="L13" s="17"/>
      <c r="O13" s="6">
        <f>O7*$N8</f>
        <v>1</v>
      </c>
      <c r="P13" s="6">
        <v>2</v>
      </c>
      <c r="Q13" s="6">
        <v>3</v>
      </c>
      <c r="R13" s="6">
        <v>4</v>
      </c>
      <c r="S13" s="7">
        <v>5</v>
      </c>
    </row>
    <row r="14" spans="1:19" s="11" customFormat="1" x14ac:dyDescent="0.3">
      <c r="A14" s="35"/>
      <c r="C14" s="13"/>
      <c r="D14" s="5"/>
      <c r="E14" s="13"/>
      <c r="F14" s="13"/>
      <c r="G14" s="5"/>
      <c r="H14" s="13"/>
      <c r="I14" s="13"/>
      <c r="J14" s="5"/>
      <c r="K14" s="13"/>
      <c r="L14" s="13"/>
      <c r="O14" s="6">
        <f>O7*$N9</f>
        <v>2</v>
      </c>
      <c r="P14" s="6">
        <f>P7*N$8</f>
        <v>2</v>
      </c>
      <c r="Q14" s="7">
        <f>Q7*N$8</f>
        <v>3</v>
      </c>
      <c r="R14" s="7">
        <f>R7*N$8</f>
        <v>4</v>
      </c>
      <c r="S14" s="2">
        <f>S8*N$8</f>
        <v>5</v>
      </c>
    </row>
    <row r="15" spans="1:19" x14ac:dyDescent="0.3">
      <c r="O15" s="6">
        <f>O7*O$9</f>
        <v>2</v>
      </c>
      <c r="P15" s="7">
        <f>P7*N$9</f>
        <v>4</v>
      </c>
      <c r="Q15" s="7">
        <f>Q7*N$9</f>
        <v>6</v>
      </c>
      <c r="R15" s="2">
        <f>R7*N$9</f>
        <v>8</v>
      </c>
      <c r="S15" s="2">
        <f>S7*N$9</f>
        <v>10</v>
      </c>
    </row>
    <row r="16" spans="1:19" x14ac:dyDescent="0.3">
      <c r="O16" s="6">
        <f>O7*O$10</f>
        <v>3</v>
      </c>
      <c r="P16" s="7">
        <f>P7*N$10</f>
        <v>6</v>
      </c>
      <c r="Q16" s="2">
        <f>Q7*N$10</f>
        <v>9</v>
      </c>
      <c r="R16" s="2">
        <f>R7*N$10</f>
        <v>12</v>
      </c>
      <c r="S16" s="2">
        <f>S8*N$10</f>
        <v>15</v>
      </c>
    </row>
    <row r="17" spans="15:19" x14ac:dyDescent="0.3">
      <c r="O17" s="6">
        <f>O7*O$11</f>
        <v>4</v>
      </c>
      <c r="P17" s="2">
        <f>P7*N$11</f>
        <v>8</v>
      </c>
      <c r="Q17" s="2">
        <f>Q7*N$11</f>
        <v>12</v>
      </c>
      <c r="R17" s="2">
        <f>R7*N$11</f>
        <v>16</v>
      </c>
      <c r="S17" s="2">
        <f>S7*N$11</f>
        <v>20</v>
      </c>
    </row>
  </sheetData>
  <mergeCells count="7">
    <mergeCell ref="J5:K5"/>
    <mergeCell ref="O5:S6"/>
    <mergeCell ref="M7:M12"/>
    <mergeCell ref="A5:B5"/>
    <mergeCell ref="A2:B2"/>
    <mergeCell ref="D5:E5"/>
    <mergeCell ref="G5:H5"/>
  </mergeCells>
  <pageMargins left="0.70866141732283472" right="0.70866141732283472" top="0.74803149606299213" bottom="0.74803149606299213" header="0.31496062992125984" footer="0.31496062992125984"/>
  <pageSetup paperSize="9" scale="69"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11"/>
  <sheetViews>
    <sheetView showGridLines="0" workbookViewId="0">
      <pane ySplit="4" topLeftCell="A5" activePane="bottomLeft" state="frozen"/>
      <selection activeCell="C31" sqref="C31"/>
      <selection pane="bottomLeft" activeCell="I8" sqref="I8"/>
    </sheetView>
  </sheetViews>
  <sheetFormatPr baseColWidth="10" defaultRowHeight="14.4" x14ac:dyDescent="0.3"/>
  <cols>
    <col min="1" max="1" width="21.33203125" style="1" customWidth="1"/>
    <col min="2" max="2" width="64.33203125" customWidth="1"/>
    <col min="3" max="3" width="14.44140625" customWidth="1"/>
    <col min="5" max="5" width="19.6640625" customWidth="1"/>
    <col min="6" max="6" width="25.88671875" customWidth="1"/>
  </cols>
  <sheetData>
    <row r="2" spans="1:6" x14ac:dyDescent="0.3">
      <c r="C2" t="s">
        <v>68</v>
      </c>
    </row>
    <row r="4" spans="1:6" s="1" customFormat="1" x14ac:dyDescent="0.3">
      <c r="A4" s="4" t="s">
        <v>10</v>
      </c>
      <c r="B4" s="4" t="s">
        <v>4</v>
      </c>
      <c r="C4" s="4" t="s">
        <v>5</v>
      </c>
      <c r="D4" s="4" t="s">
        <v>6</v>
      </c>
      <c r="E4" s="4" t="s">
        <v>7</v>
      </c>
      <c r="F4" s="4" t="s">
        <v>8</v>
      </c>
    </row>
    <row r="5" spans="1:6" ht="28.8" x14ac:dyDescent="0.3">
      <c r="A5" s="1">
        <v>1</v>
      </c>
      <c r="B5" s="3" t="s">
        <v>69</v>
      </c>
    </row>
    <row r="6" spans="1:6" ht="57.6" x14ac:dyDescent="0.3">
      <c r="A6" s="1">
        <v>2</v>
      </c>
      <c r="B6" s="3" t="s">
        <v>70</v>
      </c>
    </row>
    <row r="7" spans="1:6" x14ac:dyDescent="0.3">
      <c r="A7" s="1">
        <v>3</v>
      </c>
      <c r="B7" s="3" t="s">
        <v>71</v>
      </c>
    </row>
    <row r="8" spans="1:6" ht="57.6" x14ac:dyDescent="0.3">
      <c r="A8" s="1">
        <v>4</v>
      </c>
      <c r="B8" s="3" t="s">
        <v>72</v>
      </c>
    </row>
    <row r="9" spans="1:6" ht="43.2" x14ac:dyDescent="0.3">
      <c r="A9" s="1">
        <v>5</v>
      </c>
      <c r="B9" s="3" t="s">
        <v>73</v>
      </c>
    </row>
    <row r="10" spans="1:6" ht="43.2" x14ac:dyDescent="0.3">
      <c r="A10" s="1">
        <v>6</v>
      </c>
      <c r="B10" s="3" t="s">
        <v>74</v>
      </c>
    </row>
    <row r="11" spans="1:6" ht="28.8" x14ac:dyDescent="0.3">
      <c r="A11" s="1">
        <v>7</v>
      </c>
      <c r="B11" s="3" t="s">
        <v>75</v>
      </c>
    </row>
  </sheetData>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4"/>
  <sheetViews>
    <sheetView workbookViewId="0">
      <selection activeCell="B2" sqref="B2:B4"/>
    </sheetView>
  </sheetViews>
  <sheetFormatPr baseColWidth="10" defaultRowHeight="14.4" x14ac:dyDescent="0.3"/>
  <cols>
    <col min="1" max="1" width="10.88671875" bestFit="1" customWidth="1"/>
    <col min="2" max="2" width="48.88671875" customWidth="1"/>
    <col min="3" max="3" width="25.109375" bestFit="1" customWidth="1"/>
  </cols>
  <sheetData>
    <row r="1" spans="2:2" ht="15" thickBot="1" x14ac:dyDescent="0.35"/>
    <row r="2" spans="2:2" ht="15" thickBot="1" x14ac:dyDescent="0.35">
      <c r="B2" s="8" t="s">
        <v>65</v>
      </c>
    </row>
    <row r="3" spans="2:2" x14ac:dyDescent="0.3">
      <c r="B3" t="s">
        <v>66</v>
      </c>
    </row>
    <row r="4" spans="2:2" x14ac:dyDescent="0.3">
      <c r="B4"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ANALYSE DE RISQUES</vt:lpstr>
      <vt:lpstr>METHODE DE COTATION</vt:lpstr>
      <vt:lpstr>RECOMMANDATIONS CLIENT</vt:lpstr>
      <vt:lpstr>Version</vt:lpstr>
      <vt:lpstr>'ANALYSE DE RISQUES'!Zone_d_impression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Jérémy CICERO</dc:creator>
  <cp:lastModifiedBy>Infos SNEFCCA</cp:lastModifiedBy>
  <cp:lastPrinted>2018-04-26T09:46:41Z</cp:lastPrinted>
  <dcterms:created xsi:type="dcterms:W3CDTF">2009-04-15T19:16:30Z</dcterms:created>
  <dcterms:modified xsi:type="dcterms:W3CDTF">2024-03-19T10:37:18Z</dcterms:modified>
</cp:coreProperties>
</file>