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g.lada\Desktop\"/>
    </mc:Choice>
  </mc:AlternateContent>
  <xr:revisionPtr revIDLastSave="0" documentId="8_{B83B2EE8-3AD5-4D6B-B856-CBFC12FA5356}" xr6:coauthVersionLast="47" xr6:coauthVersionMax="47" xr10:uidLastSave="{00000000-0000-0000-0000-000000000000}"/>
  <bookViews>
    <workbookView xWindow="-108" yWindow="-108" windowWidth="23256" windowHeight="12576" xr2:uid="{00000000-000D-0000-FFFF-FFFF00000000}"/>
  </bookViews>
  <sheets>
    <sheet name="ANALYSE DE RISQUES" sheetId="1" r:id="rId1"/>
    <sheet name="ACTIONS DE MAITRISE ( N)" sheetId="7" r:id="rId2"/>
    <sheet name="INFORMATIONS NOTICE ( P+W)" sheetId="6" r:id="rId3"/>
    <sheet name="METHODE DE COTATION" sheetId="2" r:id="rId4"/>
    <sheet name="Version" sheetId="9" r:id="rId5"/>
  </sheets>
  <definedNames>
    <definedName name="_xlnm._FilterDatabase" localSheetId="0" hidden="1">'ANALYSE DE RISQUES'!$B$1:$V$56</definedName>
    <definedName name="_xlnm.Print_Area" localSheetId="0">'ANALYSE DE RISQUES'!$Y$6:$AB$56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6" i="2" l="1"/>
  <c r="R16" i="2"/>
  <c r="Q16" i="2"/>
  <c r="P16" i="2"/>
  <c r="R15" i="2"/>
  <c r="Q15" i="2"/>
  <c r="P15" i="2"/>
  <c r="S14" i="2"/>
  <c r="R14" i="2"/>
  <c r="Q14" i="2"/>
  <c r="P14" i="2"/>
  <c r="O13" i="2"/>
  <c r="O12" i="2"/>
  <c r="S11" i="2"/>
  <c r="R11" i="2"/>
  <c r="Q11" i="2"/>
  <c r="P11" i="2"/>
  <c r="O11" i="2"/>
  <c r="O16" i="2" s="1"/>
  <c r="S10" i="2"/>
  <c r="R10" i="2"/>
  <c r="Q10" i="2"/>
  <c r="P10" i="2"/>
  <c r="O10" i="2"/>
  <c r="O15" i="2" s="1"/>
  <c r="S9" i="2"/>
  <c r="R9" i="2"/>
  <c r="Q9" i="2"/>
  <c r="P9" i="2"/>
  <c r="O9" i="2"/>
  <c r="O14" i="2" s="1"/>
  <c r="R8" i="2"/>
  <c r="Q8" i="2"/>
  <c r="P8" i="2"/>
  <c r="O8" i="2"/>
  <c r="S7" i="2"/>
  <c r="S8" i="2" s="1"/>
  <c r="R7" i="2"/>
  <c r="Q7" i="2"/>
  <c r="P7" i="2"/>
  <c r="O7" i="2"/>
  <c r="S15" i="2" l="1"/>
  <c r="U6" i="1" l="1"/>
  <c r="V6" i="1" s="1"/>
  <c r="L6" i="1"/>
  <c r="M6" i="1" s="1"/>
  <c r="L2" i="1"/>
  <c r="M2" i="1" s="1"/>
  <c r="U2" i="1"/>
  <c r="V2" i="1" s="1"/>
  <c r="L3" i="1"/>
  <c r="M3" i="1" s="1"/>
  <c r="U3" i="1"/>
  <c r="V3" i="1" s="1"/>
  <c r="L4" i="1"/>
  <c r="M4" i="1" s="1"/>
  <c r="U4" i="1"/>
  <c r="V4" i="1" s="1"/>
  <c r="L5" i="1"/>
  <c r="M5" i="1" s="1"/>
  <c r="U5" i="1"/>
  <c r="V5" i="1" s="1"/>
  <c r="L56" i="1"/>
  <c r="M56" i="1" s="1"/>
  <c r="U56" i="1"/>
  <c r="V56" i="1" s="1"/>
  <c r="U51" i="1" l="1"/>
  <c r="V51" i="1" s="1"/>
  <c r="L51" i="1"/>
  <c r="M51" i="1" s="1"/>
  <c r="U50" i="1"/>
  <c r="V50" i="1" s="1"/>
  <c r="L50" i="1"/>
  <c r="M50" i="1" s="1"/>
  <c r="L52" i="1"/>
  <c r="M52" i="1" s="1"/>
  <c r="U52" i="1"/>
  <c r="V52" i="1" s="1"/>
  <c r="L53" i="1"/>
  <c r="M53" i="1" s="1"/>
  <c r="U53" i="1"/>
  <c r="V53" i="1" s="1"/>
  <c r="L54" i="1"/>
  <c r="M54" i="1" s="1"/>
  <c r="U54" i="1"/>
  <c r="V54" i="1" s="1"/>
  <c r="L55" i="1"/>
  <c r="M55" i="1" s="1"/>
  <c r="U55" i="1"/>
  <c r="V55" i="1" s="1"/>
  <c r="U49" i="1"/>
  <c r="L46" i="1" l="1"/>
  <c r="M46" i="1" s="1"/>
  <c r="L47" i="1"/>
  <c r="M47" i="1" s="1"/>
  <c r="U46" i="1"/>
  <c r="V46" i="1" s="1"/>
  <c r="U47" i="1"/>
  <c r="V47" i="1" s="1"/>
  <c r="L48" i="1"/>
  <c r="M48" i="1" s="1"/>
  <c r="L49" i="1"/>
  <c r="M49" i="1" s="1"/>
  <c r="U48" i="1"/>
  <c r="V48" i="1" s="1"/>
  <c r="V49" i="1"/>
  <c r="L39" i="1"/>
  <c r="M39" i="1" s="1"/>
  <c r="U39" i="1"/>
  <c r="V39" i="1" s="1"/>
  <c r="L37" i="1"/>
  <c r="M37" i="1" s="1"/>
  <c r="U37" i="1"/>
  <c r="V37" i="1" s="1"/>
  <c r="L34" i="1"/>
  <c r="M34" i="1" s="1"/>
  <c r="U34" i="1"/>
  <c r="V34" i="1" s="1"/>
  <c r="L36" i="1" l="1"/>
  <c r="M36" i="1" s="1"/>
  <c r="U36" i="1"/>
  <c r="V36" i="1" s="1"/>
  <c r="L16" i="1"/>
  <c r="M16" i="1" s="1"/>
  <c r="U16" i="1"/>
  <c r="V16" i="1" s="1"/>
  <c r="L17" i="1"/>
  <c r="M17" i="1" s="1"/>
  <c r="U17" i="1"/>
  <c r="V17" i="1" s="1"/>
  <c r="A8" i="1" l="1"/>
  <c r="A11" i="1" s="1"/>
  <c r="A12" i="1" s="1"/>
  <c r="A13" i="1" s="1"/>
  <c r="A14" i="1" s="1"/>
  <c r="A15" i="1" s="1"/>
  <c r="A16" i="1" s="1"/>
  <c r="A19" i="1" s="1"/>
  <c r="A20" i="1" s="1"/>
  <c r="A21" i="1" s="1"/>
  <c r="A22" i="1" s="1"/>
  <c r="A23" i="1" s="1"/>
  <c r="A24" i="1" s="1"/>
  <c r="A25" i="1" s="1"/>
  <c r="A26" i="1" s="1"/>
  <c r="A27" i="1" s="1"/>
  <c r="A28" i="1" s="1"/>
  <c r="A29" i="1" s="1"/>
  <c r="A30" i="1" s="1"/>
  <c r="A31" i="1" s="1"/>
  <c r="A34" i="1" s="1"/>
  <c r="A35" i="1" s="1"/>
  <c r="A36" i="1" s="1"/>
  <c r="A37" i="1" s="1"/>
  <c r="A38" i="1" s="1"/>
  <c r="A39" i="1" s="1"/>
  <c r="A40" i="1" s="1"/>
  <c r="A41" i="1" s="1"/>
  <c r="A42" i="1" s="1"/>
  <c r="A43" i="1" s="1"/>
  <c r="U19" i="1"/>
  <c r="V19" i="1" s="1"/>
  <c r="L19" i="1"/>
  <c r="M19" i="1" s="1"/>
  <c r="U18" i="1"/>
  <c r="V18" i="1" s="1"/>
  <c r="L18" i="1"/>
  <c r="M18" i="1" s="1"/>
  <c r="L27" i="1"/>
  <c r="M27" i="1" s="1"/>
  <c r="L28" i="1"/>
  <c r="M28" i="1" s="1"/>
  <c r="L29" i="1"/>
  <c r="M29" i="1" s="1"/>
  <c r="L30" i="1"/>
  <c r="M30" i="1" s="1"/>
  <c r="U27" i="1"/>
  <c r="V27" i="1" s="1"/>
  <c r="U28" i="1"/>
  <c r="V28" i="1" s="1"/>
  <c r="U29" i="1"/>
  <c r="V29" i="1" s="1"/>
  <c r="U30" i="1"/>
  <c r="V30" i="1" s="1"/>
  <c r="L31" i="1"/>
  <c r="M31" i="1" s="1"/>
  <c r="L32" i="1"/>
  <c r="M32" i="1" s="1"/>
  <c r="L33" i="1"/>
  <c r="M33" i="1" s="1"/>
  <c r="L35" i="1"/>
  <c r="M35" i="1" s="1"/>
  <c r="U31" i="1"/>
  <c r="V31" i="1" s="1"/>
  <c r="U32" i="1"/>
  <c r="V32" i="1" s="1"/>
  <c r="U33" i="1"/>
  <c r="V33" i="1" s="1"/>
  <c r="U35" i="1"/>
  <c r="V35" i="1" s="1"/>
  <c r="L38" i="1"/>
  <c r="M38" i="1" s="1"/>
  <c r="L40" i="1"/>
  <c r="M40" i="1" s="1"/>
  <c r="L41" i="1"/>
  <c r="M41" i="1" s="1"/>
  <c r="U38" i="1"/>
  <c r="V38" i="1" s="1"/>
  <c r="U40" i="1"/>
  <c r="V40" i="1" s="1"/>
  <c r="U41" i="1"/>
  <c r="V41" i="1" s="1"/>
  <c r="L42" i="1"/>
  <c r="M42" i="1" s="1"/>
  <c r="U42" i="1"/>
  <c r="V42" i="1" s="1"/>
  <c r="A44" i="1" l="1"/>
  <c r="A47" i="1" s="1"/>
  <c r="A48" i="1" s="1"/>
  <c r="A49" i="1" s="1"/>
  <c r="U7" i="1"/>
  <c r="U8" i="1"/>
  <c r="U9" i="1"/>
  <c r="U10" i="1"/>
  <c r="U11" i="1"/>
  <c r="U12" i="1"/>
  <c r="U13" i="1"/>
  <c r="U14" i="1"/>
  <c r="U15" i="1"/>
  <c r="U20" i="1"/>
  <c r="U21" i="1"/>
  <c r="U22" i="1"/>
  <c r="U23" i="1"/>
  <c r="U24" i="1"/>
  <c r="U25" i="1"/>
  <c r="U26" i="1"/>
  <c r="U43" i="1"/>
  <c r="U44" i="1"/>
  <c r="U45" i="1"/>
  <c r="L10" i="1"/>
  <c r="V7" i="1" l="1"/>
  <c r="V8" i="1"/>
  <c r="V9" i="1"/>
  <c r="V10" i="1"/>
  <c r="V11" i="1"/>
  <c r="V12" i="1"/>
  <c r="V13" i="1"/>
  <c r="V14" i="1"/>
  <c r="V15" i="1"/>
  <c r="V20" i="1"/>
  <c r="V21" i="1"/>
  <c r="V22" i="1"/>
  <c r="V23" i="1"/>
  <c r="V24" i="1"/>
  <c r="V25" i="1"/>
  <c r="V26" i="1"/>
  <c r="V43" i="1"/>
  <c r="V44" i="1"/>
  <c r="V45" i="1"/>
  <c r="L9" i="1" l="1"/>
  <c r="M9" i="1" s="1"/>
  <c r="L7" i="1" l="1"/>
  <c r="M7" i="1" s="1"/>
  <c r="L8" i="1"/>
  <c r="M8" i="1" s="1"/>
  <c r="M10" i="1"/>
  <c r="L11" i="1"/>
  <c r="M11" i="1" s="1"/>
  <c r="L12" i="1"/>
  <c r="M12" i="1" s="1"/>
  <c r="L13" i="1"/>
  <c r="M13" i="1" s="1"/>
  <c r="L14" i="1"/>
  <c r="M14" i="1" s="1"/>
  <c r="L15" i="1"/>
  <c r="M15" i="1" s="1"/>
  <c r="L20" i="1"/>
  <c r="M20" i="1" s="1"/>
  <c r="L21" i="1"/>
  <c r="M21" i="1" s="1"/>
  <c r="L22" i="1"/>
  <c r="M22" i="1" s="1"/>
  <c r="L23" i="1"/>
  <c r="M23" i="1" s="1"/>
  <c r="L24" i="1"/>
  <c r="M24" i="1" s="1"/>
  <c r="L25" i="1"/>
  <c r="M25" i="1" s="1"/>
  <c r="L26" i="1"/>
  <c r="M26" i="1" s="1"/>
  <c r="L43" i="1"/>
  <c r="M43" i="1" s="1"/>
  <c r="L44" i="1"/>
  <c r="M44" i="1" s="1"/>
  <c r="L45" i="1"/>
  <c r="M45" i="1" s="1"/>
</calcChain>
</file>

<file path=xl/sharedStrings.xml><?xml version="1.0" encoding="utf-8"?>
<sst xmlns="http://schemas.openxmlformats.org/spreadsheetml/2006/main" count="586" uniqueCount="389">
  <si>
    <t>Détection 2</t>
  </si>
  <si>
    <t>Critère</t>
  </si>
  <si>
    <t>Note</t>
  </si>
  <si>
    <t>N°</t>
  </si>
  <si>
    <t>Occurrence</t>
  </si>
  <si>
    <t>Pas de blessé(s)</t>
  </si>
  <si>
    <t>Tous les 10 ans (faible)</t>
  </si>
  <si>
    <t>Tous les ans (modéré)</t>
  </si>
  <si>
    <t>Tous les mois (grande)</t>
  </si>
  <si>
    <t>Tous les jours (très grande)</t>
  </si>
  <si>
    <t>Phase de vie</t>
  </si>
  <si>
    <t>Exploitation</t>
  </si>
  <si>
    <t>Recyclage</t>
  </si>
  <si>
    <t>Situation dangereuse</t>
  </si>
  <si>
    <t>Occurence 2</t>
  </si>
  <si>
    <t>Mise en service</t>
  </si>
  <si>
    <t>Vidange des fluides</t>
  </si>
  <si>
    <t>Gravité Personne</t>
  </si>
  <si>
    <t>Gravité Biens</t>
  </si>
  <si>
    <t>Gravité Environnement</t>
  </si>
  <si>
    <t>GRAVITE</t>
  </si>
  <si>
    <t>Pas d'impact</t>
  </si>
  <si>
    <t xml:space="preserve">Impact dans le périmètre de l'usine </t>
  </si>
  <si>
    <t>Notes</t>
  </si>
  <si>
    <t>Démanteler</t>
  </si>
  <si>
    <t>Informations (notice)</t>
  </si>
  <si>
    <t>Actions de maitrise (suppression ou mesure de protection)</t>
  </si>
  <si>
    <t>Phénomènes dangereux 
(annexe D EN 378-2)</t>
  </si>
  <si>
    <t>Effets-Impact 
(dommage)</t>
  </si>
  <si>
    <t>Gravité P2</t>
  </si>
  <si>
    <t>Gravité B2</t>
  </si>
  <si>
    <t>Gravité E2</t>
  </si>
  <si>
    <t>IPR 2
(risque)</t>
  </si>
  <si>
    <t>Occurrence 1</t>
  </si>
  <si>
    <t>Info complémentaires (notice)</t>
  </si>
  <si>
    <t>Max (R→T)</t>
  </si>
  <si>
    <t>Pression excessive</t>
  </si>
  <si>
    <t>Effet direct de la phase liquide</t>
  </si>
  <si>
    <t>Thermique</t>
  </si>
  <si>
    <t>Engendrés par des matériaux et des substances</t>
  </si>
  <si>
    <t>Fluide frigorigène inflammable</t>
  </si>
  <si>
    <t>Conception</t>
  </si>
  <si>
    <t>Installation</t>
  </si>
  <si>
    <t>Réception sur chantier</t>
  </si>
  <si>
    <t>Choc avec élément externe</t>
  </si>
  <si>
    <t>Se reporter aux préconisations constructeur concernant le déchargement</t>
  </si>
  <si>
    <t>Fluide frigorigène sous pression</t>
  </si>
  <si>
    <t xml:space="preserve">Causes </t>
  </si>
  <si>
    <t>Fuite</t>
  </si>
  <si>
    <t>Fuite due à une rupture</t>
  </si>
  <si>
    <t>Incendie, Explosion</t>
  </si>
  <si>
    <t>Assemblage</t>
  </si>
  <si>
    <t xml:space="preserve">Erreur de calage </t>
  </si>
  <si>
    <t>Fluide frigorigène</t>
  </si>
  <si>
    <t xml:space="preserve">Défaut de supportage </t>
  </si>
  <si>
    <t xml:space="preserve">Echauffement excessif </t>
  </si>
  <si>
    <t>Vibrations anormales dues à un mauvais serrage, mauvaise fixation</t>
  </si>
  <si>
    <t>Asphyxie / Malaise</t>
  </si>
  <si>
    <t>Surveiller toute apparition de symptomes : Maux de tête, Nausée, convulsions, troules cardiaque.  En cas de doute consulter immédiatement un medecin</t>
  </si>
  <si>
    <t xml:space="preserve">Erreur de manipulation </t>
  </si>
  <si>
    <t>Mauvais raccordement éléctrique</t>
  </si>
  <si>
    <t>Personnel qualifié et habilité par l'employeur</t>
  </si>
  <si>
    <t>Perte de la charge</t>
  </si>
  <si>
    <t>Fonction: En service</t>
  </si>
  <si>
    <t>Electricité statique</t>
  </si>
  <si>
    <t>Cf EN 378-2 : 6.2.9</t>
  </si>
  <si>
    <t xml:space="preserve">Rejet de soupape </t>
  </si>
  <si>
    <t>Maintenance: Charge en fluide</t>
  </si>
  <si>
    <t>Maintenance: Remplacement d'une soupape</t>
  </si>
  <si>
    <t>Maintenance: Changement filtre à huile</t>
  </si>
  <si>
    <t>Electrique</t>
  </si>
  <si>
    <t xml:space="preserve">Choc avec élément externe                                                                                     Personne présente non concernée par l'opération                                                                                                             </t>
  </si>
  <si>
    <t xml:space="preserve">Défaut Echangeur Condenseur : Endommagé ou  percé </t>
  </si>
  <si>
    <t>Apport d'énergie / Activation</t>
  </si>
  <si>
    <t xml:space="preserve">Se repporter aux spécifications du constructeur pour la défintion du niveau de protection du composant                  </t>
  </si>
  <si>
    <t xml:space="preserve"> Pressostat BP réglé  &gt; point de gel + Controleur débit, thermostat antigel (cf EN378).</t>
  </si>
  <si>
    <t>Fuite due à une rupture en présence d'une source d'ignition</t>
  </si>
  <si>
    <t>Apparition d'un point d'ignition en présence d'une fuite</t>
  </si>
  <si>
    <t>Fuite en présence d'un point d'ignition</t>
  </si>
  <si>
    <t>Formation des techniciens aux risques spécifiques liés aux fluides A3</t>
  </si>
  <si>
    <t>Incompatibilité entre nature composant et le fluide: Polyéthylène, Polystyrène, Polyisobutylène</t>
  </si>
  <si>
    <t xml:space="preserve">Se conformer aux préconisations d'installation faite par le fournisseur du chiller.  Plus particulièrement en ce qui concerne les spécifications d'installations : Pieds anti vibratiles type GRIPSOL. </t>
  </si>
  <si>
    <t>Mise en place d'une signalétique de danger  sur le caisson : Pictogrammes ( B)</t>
  </si>
  <si>
    <t>Dégagement de fluide dans l'ambiance avec apparition d'un point d'ignition</t>
  </si>
  <si>
    <t xml:space="preserve">Maintenance: Remplacement d'un composant éléctrique dans le caisson </t>
  </si>
  <si>
    <t>Partie active devenue exposée</t>
  </si>
  <si>
    <t>Rejet de soupape en présence d'un point d'ignition</t>
  </si>
  <si>
    <t>Port des EPI</t>
  </si>
  <si>
    <t>Ventilation du caisson</t>
  </si>
  <si>
    <t xml:space="preserve">Check liste des vérifications à faire avant mise en service </t>
  </si>
  <si>
    <t xml:space="preserve">Contrôle de la cohérence entre les PS des composants et la PS des circuits </t>
  </si>
  <si>
    <t xml:space="preserve">Vérification visuelle des échangeurs </t>
  </si>
  <si>
    <t>Contrôle des états des vannes ( ouvertes ou fermées)</t>
  </si>
  <si>
    <t xml:space="preserve">Détecteur de fuite en point bas et ventilation urgence </t>
  </si>
  <si>
    <t>Adapter le progamme de suivi des ESP en réduisant la période entre deux interventions de contrôle de fuite</t>
  </si>
  <si>
    <t>Revoir la conception et les choix des matériaux</t>
  </si>
  <si>
    <t>Mise à la terre des composants de sorte à décharger les charges éléctrostatiques</t>
  </si>
  <si>
    <t xml:space="preserve">Supportage des lignes suivant la réglementation </t>
  </si>
  <si>
    <t xml:space="preserve">Planifier des analyses vibratoires régulières </t>
  </si>
  <si>
    <t>Gestion par l'automatisme des pressions HP et BP trop fortes par génération d'une alarme et d'une coupure en sécurité</t>
  </si>
  <si>
    <t xml:space="preserve">Mise en œuvre d'un collecteur de soupapes évacuant à l'extérieur du caisson, hors d'atteinte des personnes </t>
  </si>
  <si>
    <t xml:space="preserve">Mise en place  d'ensemble de soupapes doubles suivant EN13336 </t>
  </si>
  <si>
    <t>Dossier d'exploitation avec tenue d'un registre comportant  des controles des paramétres de fonctionnement  suivant périodicité (</t>
  </si>
  <si>
    <t>Mise en place de capteur sécurité niveau bas d'huile</t>
  </si>
  <si>
    <t xml:space="preserve">Controle du fonctionnement du condenseur </t>
  </si>
  <si>
    <t>Tenue du registre avec renseignement de la charge</t>
  </si>
  <si>
    <t xml:space="preserve">Procédure: Check liste des vérifications à faire ( contrôle de l'état des surfaces d'échange des condenseurs, contrôle des vannes et clapets </t>
  </si>
  <si>
    <t>Respecter les couples de serrage pour le montage de la soupape et de ses raccords</t>
  </si>
  <si>
    <t>Vérifier l'adéquaition entre le tarage de la nouvelle soupape et les PS du circuits</t>
  </si>
  <si>
    <t xml:space="preserve">Port de gants antistatique </t>
  </si>
  <si>
    <t>Privilégier les entreprises spécialisées pour les opérations de manutentions</t>
  </si>
  <si>
    <t>Information des risques sur la manipulation des ESP</t>
  </si>
  <si>
    <t>Vérification des paramétrages et réglages constructeur des organes de sécurité</t>
  </si>
  <si>
    <t>Contrôle de l'adéquation entre le tarage des soupapes  et la température pouvant être rencontrée en salle des machines : Vérification du calcul de PS HP mini suivant  en 378-2</t>
  </si>
  <si>
    <t>Mise en place de la signalétique correspondante aux fluides imflammables  ( pictogramme spécifique )</t>
  </si>
  <si>
    <t>Mise hors tension de l'installation avant toute ouverture du cicuit frigorifique</t>
  </si>
  <si>
    <t xml:space="preserve">Controles des serrages, vérifications des supportaegs régulièrement </t>
  </si>
  <si>
    <t>Mise hors tension de l'installation + consignation + contrôle absence de tension avant toute ouverture du circuit</t>
  </si>
  <si>
    <t xml:space="preserve">Port des EPI pour tous les intervenants sur zone </t>
  </si>
  <si>
    <t xml:space="preserve">Vérification de la charge préconisée dans la notice constructeur (B)                               </t>
  </si>
  <si>
    <t>Vérification de l'existance des QMOB /QMOS dans le dossier constructeur</t>
  </si>
  <si>
    <t xml:space="preserve">Informer sur les dispositions particulières applicables au zone ATEX pour ce type de fluide  </t>
  </si>
  <si>
    <t xml:space="preserve">Vérifier les PS et valeurs de tarages indiquées dans la notice constructeur                                        </t>
  </si>
  <si>
    <t>Utiliser un matériel de détection adapté aux ambiances ATEX</t>
  </si>
  <si>
    <t>Rappel sur les risques des zones ATEX</t>
  </si>
  <si>
    <t xml:space="preserve">Personnel formé et sensibilisé aux risques </t>
  </si>
  <si>
    <t>Fuite à l'évaporateur, entrainant le passage du R290 dans le fluide à refroidir.</t>
  </si>
  <si>
    <t>Rejet de R290 au niveau des purgeurs fluide MEG en présence d'une source d'ignition</t>
  </si>
  <si>
    <t xml:space="preserve">Réalisation de  colones verticales  (sur départ  et retour fluide MEG ) à proximité de l'évaporateur  avec en point haut des purgeurs </t>
  </si>
  <si>
    <t xml:space="preserve">Les actions de maitrise ont pour but d'agir sur toutes les causes entrainant l'effet-impact, le dommage. </t>
  </si>
  <si>
    <t>Mais pas seulement,  elles permettent également d'avoir une action sur l'Occurrence, la gravité des personnes, la gravité des bien, ou la gravité sur l'environnenent.</t>
  </si>
  <si>
    <t>Légende et Explications :</t>
  </si>
  <si>
    <t>Pour la phase de vie: Démentellement</t>
  </si>
  <si>
    <t>Utilisation d'une bouteille de récupération non spécifique hydrocarbures</t>
  </si>
  <si>
    <t>Mélange entre des fluides HFC et fluides inflammables</t>
  </si>
  <si>
    <t xml:space="preserve">Fuite engendrant une pollution </t>
  </si>
  <si>
    <t xml:space="preserve">Mauvaise manipulation                                                                                                                  </t>
  </si>
  <si>
    <t xml:space="preserve">Pollution des sols </t>
  </si>
  <si>
    <t>Déstruction obligatoire du fluide</t>
  </si>
  <si>
    <t>Non-conformité Réglementaire</t>
  </si>
  <si>
    <t>La responsabilité du prestataire frigoriste est engagée</t>
  </si>
  <si>
    <t>Non-conformité</t>
  </si>
  <si>
    <t xml:space="preserve">Non-conformité Réglementaire                         Interdiction de mise en service </t>
  </si>
  <si>
    <t xml:space="preserve">Mise hors tension de l'installation </t>
  </si>
  <si>
    <t xml:space="preserve">                                                                                                                                                                                                                                                                                                                                                                                                                                                                                                                                                                                                                                                             </t>
  </si>
  <si>
    <t xml:space="preserve">Balisage de zone de travail  </t>
  </si>
  <si>
    <t xml:space="preserve">Avant toute récupération de fluide inflammable, veuillez vérifier que la bouteille de récupération est bien spécifique aux fluides infllammable      </t>
  </si>
  <si>
    <t>Mise en place d'un dispositif d'éloignement des personnes : Barrières, création d'une salle des machines à accés restreint aux personnes habilités exclusivement</t>
  </si>
  <si>
    <t>Présence d'un collecteur de soupapes permettant le rejet de celles-ci dans une zone sans source d'ignition et sans risque pour les personnes</t>
  </si>
  <si>
    <t xml:space="preserve">Contrôles : Data sheet / Sélection produit / Offre frounisseur </t>
  </si>
  <si>
    <t xml:space="preserve"> Disposer d'une déclaration de conformité d'ensemble à la directive DESP : 2014/68/UE </t>
  </si>
  <si>
    <t xml:space="preserve"> Rappel de l'obligation de récupération des fluides usagés et satisfaire aux exigences concerant l'élimination: EN378-4 §6.5 </t>
  </si>
  <si>
    <t xml:space="preserve">Version  </t>
  </si>
  <si>
    <t>finalisée le 24/10/2018</t>
  </si>
  <si>
    <t>mise en page le 16/11/2018</t>
  </si>
  <si>
    <t xml:space="preserve"> Réparation immédiate</t>
  </si>
  <si>
    <t xml:space="preserve">Jamais constaté dans la profession (négligeable) </t>
  </si>
  <si>
    <t>OCCURRENCE</t>
  </si>
  <si>
    <t>Presque un accident</t>
  </si>
  <si>
    <t>**Isolement de la fuite (de suite) et/ou approvisionnement, et réparation de l'élément cassé &lt; 4 jours
**Pas d'arrêt de production
**Pas de perte de marchandise</t>
  </si>
  <si>
    <t>Un ou plusieurs blessés sans arrêt de travail</t>
  </si>
  <si>
    <t xml:space="preserve">**Isolement de la fuite (de suite) et  approvisionnement, et réparation de l'élément cassé &gt; 4 jours
**Pas d'arrêt de production
**Pas de perte de marchandise </t>
  </si>
  <si>
    <t>Impact HORS du périmètre du site avec/ou :
**Information à la préfecture
**Risque sur la vie végétale et animale</t>
  </si>
  <si>
    <t>Un ou plusieurs blessés avec arrêt de travail</t>
  </si>
  <si>
    <t>**Isolement de la fuite (de suite) et/ou approvisionnement et,  réparation de l'élément cassé &lt; 4 jours
**Arrêt de production
**Perte de marchandise</t>
  </si>
  <si>
    <t>Impact HORS du périmètre du site avec :
**Information à la préfecture
**Destructions de la vie végétale ou animale</t>
  </si>
  <si>
    <t>arrêt de travail entrainant incapacité / décès</t>
  </si>
  <si>
    <t>**Isolement de la fuite impossible et/ou approvisionnement, et  réparation de l'élément cassé &gt; 4 jours
**Arrêt de production
**Perte de marchandise</t>
  </si>
  <si>
    <t>Impact HORS du périmètre du site avec :
**Information à la préfecture
**Ré-autorisation d'exploitation après inspections administratives
**Destructions de la vie végétale ou animale</t>
  </si>
  <si>
    <t>Recencement des informations notice</t>
  </si>
  <si>
    <t xml:space="preserve">Il est préférable pour tout déchargement de faire appel à une entreprise spécialisée   </t>
  </si>
  <si>
    <t xml:space="preserve">Veiller à ce que les accés restent libre      </t>
  </si>
  <si>
    <t>Se reporter à la notice constructeur concernant les paramétrages et réglages de sécurité</t>
  </si>
  <si>
    <t>Limite Inférieur d'inflammabilité = 2,2 %   
Limite supérieur d'inflammabilité = 9,5%   
Point d'auto-inflammation  = 470 °C ( fortement improbable )</t>
  </si>
  <si>
    <t xml:space="preserve">Il appartient à l'exploitant de vérifier l'impact des rejets de soupapes ou purgeurs dans son environnement      </t>
  </si>
  <si>
    <t>Un contrôle vibratoire peut être mis en œuvre à l'issue de la mise en service. Si tel est le cas, une vérification peut être souhaitable au niveau des soupapes</t>
  </si>
  <si>
    <t>Application du programme de suivi des ESP : Incondensables / Contrôle soupapes</t>
  </si>
  <si>
    <t>Vérification notice construteur concernant les limtes d'utilisation : PS / fluide / TS vis-à-vis du process</t>
  </si>
  <si>
    <t xml:space="preserve">Entretiens à réaliser suivant les préconisations de la notice constructeur (B)               </t>
  </si>
  <si>
    <t xml:space="preserve">Programme de suivi du dossier d'exploitation :  Vérification régulière des niveaux d'huile et de sa qualité (analyse)   </t>
  </si>
  <si>
    <t>Prévoir une isolation des parties chaudes ou veiller à ce qu'elles ne soient pas accessible
Au vu des caractéristiques du fluide, un point d'auto-inflammation est fort improbable ( 470 °C )</t>
  </si>
  <si>
    <t xml:space="preserve">Formation sur les risques de brûlures EN378-2: 6.2.10 </t>
  </si>
  <si>
    <t xml:space="preserve">Port de gants antistatiques conforment EN 16350:2014                                </t>
  </si>
  <si>
    <t xml:space="preserve">Rappel concernant la procédure de tirage au vide suivant les régles de l'art </t>
  </si>
  <si>
    <t xml:space="preserve">Se reporter à la notice constructeur concernant les risques liés aux fluides sous pression </t>
  </si>
  <si>
    <t>Le personnel intervenant doit avoir été formé aux risques spécifiques des fluides A3 et avoir les habilitations éléctriques necessaires</t>
  </si>
  <si>
    <t>Vérification par un autre technicien ayant les habilitations éléctriques de tous cablages effectués en zone dangeureuse</t>
  </si>
  <si>
    <t>Recencement des actions de maitrise</t>
  </si>
  <si>
    <t>Généralités</t>
  </si>
  <si>
    <t>Contrôle conception avant mise en service</t>
  </si>
  <si>
    <t>Pour la phase de vie : En service</t>
  </si>
  <si>
    <t>Avant ou pendant une intervention</t>
  </si>
  <si>
    <t>Balisage de la zone de déchargement ou des travaux avant intervention</t>
  </si>
  <si>
    <t xml:space="preserve">Périmètre à accès réservé autour du chiller : barrière </t>
  </si>
  <si>
    <t>Mise en place de la signalétique correspondante aux appareils sous pression  (pictogramme spécifique)</t>
  </si>
  <si>
    <t xml:space="preserve">Personnel qualifié et habilité à intervenir par l'employeur </t>
  </si>
  <si>
    <t>Rappels réglementaires : 378-2: 6.2.14 (scénarios incendies et explosions)</t>
  </si>
  <si>
    <t>Information du personnel sur les risques : fiche sécurité produit       -42°C à 1 atmo</t>
  </si>
  <si>
    <t>Mise en place d'une signalétique de danger : Pression / Fluide inflammable</t>
  </si>
  <si>
    <t xml:space="preserve">Mise en place de signaux sonores et lumineux en cas de fuite </t>
  </si>
  <si>
    <t>Faire le calcul de la charge limite suivant la EN 378-1 Annexe C  et vérifier la conformité de l'installation prévue vis-à-vis de cette dernière valeur</t>
  </si>
  <si>
    <t xml:space="preserve">Controle conformité - Arrêté du 23 juin 1980 (chapitre 5) </t>
  </si>
  <si>
    <t xml:space="preserve"> Vérification de l'application du Guide M</t>
  </si>
  <si>
    <t>Conformité à l'article CH35 ( choix du fluide )</t>
  </si>
  <si>
    <t>Respect des pressions de services vis à vis de la EN378-2 § 6.2.2 taleau 2</t>
  </si>
  <si>
    <t>Contrôle de prise en compte de l'implantation physique prévue et conformité à la norme EN378-1§5 et §6</t>
  </si>
  <si>
    <t>Disposer de l'Annexe 1 à la déclaration de conformité</t>
  </si>
  <si>
    <t>Disposer d'une notice d'installation et d'utilisation en fançais</t>
  </si>
  <si>
    <t>Disposer d'un PID et d'une nomenclature composants</t>
  </si>
  <si>
    <t xml:space="preserve">Mise en place de sécirités, au niveau de l'automatisme, générant alarmes ou arrêt:     
* Permettant de détecter une élévation anormale de la HP      
*Permettant de détecter une chute de la PB                                                                            
*Permettant de contrôler les températures de refoulement  </t>
  </si>
  <si>
    <t>Définir le périmètre de rejet des soupapes par une analyse des risques</t>
  </si>
  <si>
    <t>Réalisation des épreuves conformément à la EN378-2 6.3 (O)</t>
  </si>
  <si>
    <t>Protection des tuyauteries et raccords les plus exposés  contre les chocs éventuels: chassi  bas ou carrénage ou autre moyen</t>
  </si>
  <si>
    <t>Signal de danger visuel externe au caisson du chiller</t>
  </si>
  <si>
    <t>Contrôle de l'analyse de conception du dossier DESP</t>
  </si>
  <si>
    <t xml:space="preserve">Contrôle de la présence de système d'absoption de vibrations  </t>
  </si>
  <si>
    <t>Mise à la terre de toutes les parties métalliques</t>
  </si>
  <si>
    <t>Vérifier  compatibilité matériel éléctrique avec zone ATEX  ou délocalisé l'armoire hors zone de risque</t>
  </si>
  <si>
    <t>Choix des composants éléctriques, proche du circuit frigorifique, en catégorie ATEX</t>
  </si>
  <si>
    <t xml:space="preserve">Organes de sécurité : Pressostat HP et soupapes de sécurité  </t>
  </si>
  <si>
    <t>Procéder à une  analyse de risque  (pouvant être rapide) avant toute intervention</t>
  </si>
  <si>
    <t>Contrôle de l'étanchéité du système : recherche de fuite</t>
  </si>
  <si>
    <t xml:space="preserve">Réalisation de permis feu pour toutes les prestations de raccordement de tuyauteries </t>
  </si>
  <si>
    <t xml:space="preserve">Mise à disposition des moyens d'extinction </t>
  </si>
  <si>
    <t xml:space="preserve">Ventilation d'urgence activée ou aréation  de laa zone avant intervention </t>
  </si>
  <si>
    <t>Double vérification du matériel utilisé avant intervention (état des flexibles, compatibilité Atex )</t>
  </si>
  <si>
    <t xml:space="preserve">Procéder à une double vérification des raccordements électriques par une autre personne habilitée         </t>
  </si>
  <si>
    <t>Technicien formé aux risques éléctriques (habilitations  éléctriques)</t>
  </si>
  <si>
    <t xml:space="preserve">Procédures, check liste et contrôle après travaux </t>
  </si>
  <si>
    <t xml:space="preserve">Mise en place d'une procédure:   
*Ventilation forcée active    
* Isolement de la tuyauterie comportant le filtre
*Purge en fluide du réseau
*Tirage au vide de la portion du réseau
*Fermeture de la vanne de service et attente
* Contrôle de la présence du vide  
* Remplacement du filtre   
* Tirage au vide 
* Fermeture de vanne de service et réouverture des vannes d'isolement   </t>
  </si>
  <si>
    <t xml:space="preserve">Utilisation d'un outillage ATEX  (pompe à vide)    </t>
  </si>
  <si>
    <t xml:space="preserve">Utilisation de chiffon mouillé pour limiter la zone de chauffe  </t>
  </si>
  <si>
    <t>Réaliser uniquement les brasures ou soudures de jonctions en position, faire les autres en préfabrication hors zone</t>
  </si>
  <si>
    <t>Les soudeurs / braseurs doivent être qualifés et sensiilisés au risque en zone ATEX</t>
  </si>
  <si>
    <t>Contrôle du composant de remplacement pour vérification de son utilisation en zone Atex si celui-ci est a proximité ou sur le circuit frigo</t>
  </si>
  <si>
    <t>Contrôler l'isolement de la soupape à remplacer</t>
  </si>
  <si>
    <t>Faire le contrôle d'étanchéité avant de démonter la soupape</t>
  </si>
  <si>
    <t>Faire le contrôle d'étancheité aprés avoir terminé la prestation</t>
  </si>
  <si>
    <t>Vérification, préalable à toute intervention, de l'absence de fuite (Détecteur de fuite)</t>
  </si>
  <si>
    <t>Avant tout action de découpe : contrôler l'absence  de R290 dans l'ambiance, dans les tuyauteries frigorifiques, etc…</t>
  </si>
  <si>
    <t xml:space="preserve">Contrôler l'accéssiblilité aux éléments objet de l'intervention, l'absence d'objet encombrant pouvant géner à la manipulation </t>
  </si>
  <si>
    <t>Prévoir du  pyro absorbant ignifugé, des chiffons, etc.</t>
  </si>
  <si>
    <t>Prévoir des contenants pour la récupération de fuites accidentelles de fluides : Huile, etc.</t>
  </si>
  <si>
    <t xml:space="preserve">Cette procédure doit inclure une surveillance ou contrôle de non remonté en pression des circuits aprés l'opération de récupération totale du fluide     </t>
  </si>
  <si>
    <t xml:space="preserve"> Mise en place d'une procédure spécifique : démantèlement</t>
  </si>
  <si>
    <t xml:space="preserve"> Tout mélange avec d'autres HFC conduit à la destruction de l'ensemble des fluides mélangées</t>
  </si>
  <si>
    <t xml:space="preserve">Controle préalable de l'ensemble du matériel d'intervention (flexibles, etc.)              </t>
  </si>
  <si>
    <t>Ventilation forcée active durant cette prestation</t>
  </si>
  <si>
    <t xml:space="preserve">Mise en place d'une procédure /  Port de gant antistatique                                                                                                                                                                                                                                                                                                                                                                             </t>
  </si>
  <si>
    <t xml:space="preserve">Utilisation d'un outillage ATEX (station de récupération adaptée aux fluides inflammables)     </t>
  </si>
  <si>
    <r>
      <t xml:space="preserve">Ainsi, après chaque action de maitrise figure: </t>
    </r>
    <r>
      <rPr>
        <b/>
        <sz val="11"/>
        <color theme="1"/>
        <rFont val="Calibri"/>
        <family val="2"/>
        <scheme val="minor"/>
      </rPr>
      <t>(O);(P);(B);('E)</t>
    </r>
  </si>
  <si>
    <r>
      <t>Ceci afin d'indiquer si l'action porte majoritairement sur l'</t>
    </r>
    <r>
      <rPr>
        <b/>
        <sz val="11"/>
        <color theme="1"/>
        <rFont val="Calibri"/>
        <family val="2"/>
        <scheme val="minor"/>
      </rPr>
      <t>O</t>
    </r>
    <r>
      <rPr>
        <sz val="11"/>
        <color theme="1"/>
        <rFont val="Calibri"/>
        <family val="2"/>
        <scheme val="minor"/>
      </rPr>
      <t xml:space="preserve">ccurrence, les </t>
    </r>
    <r>
      <rPr>
        <b/>
        <sz val="11"/>
        <color theme="1"/>
        <rFont val="Calibri"/>
        <family val="2"/>
        <scheme val="minor"/>
      </rPr>
      <t>P</t>
    </r>
    <r>
      <rPr>
        <sz val="11"/>
        <color theme="1"/>
        <rFont val="Calibri"/>
        <family val="2"/>
        <scheme val="minor"/>
      </rPr>
      <t xml:space="preserve">ersonnes, les </t>
    </r>
    <r>
      <rPr>
        <b/>
        <sz val="11"/>
        <color theme="1"/>
        <rFont val="Calibri"/>
        <family val="2"/>
        <scheme val="minor"/>
      </rPr>
      <t>B</t>
    </r>
    <r>
      <rPr>
        <sz val="11"/>
        <color theme="1"/>
        <rFont val="Calibri"/>
        <family val="2"/>
        <scheme val="minor"/>
      </rPr>
      <t>iens, ou l'</t>
    </r>
    <r>
      <rPr>
        <b/>
        <sz val="11"/>
        <color theme="1"/>
        <rFont val="Calibri"/>
        <family val="2"/>
        <scheme val="minor"/>
      </rPr>
      <t>E</t>
    </r>
    <r>
      <rPr>
        <sz val="11"/>
        <color theme="1"/>
        <rFont val="Calibri"/>
        <family val="2"/>
        <scheme val="minor"/>
      </rPr>
      <t>nvironnement</t>
    </r>
  </si>
  <si>
    <t xml:space="preserve">Activités </t>
  </si>
  <si>
    <t>Gravité P1
(personnes)</t>
  </si>
  <si>
    <t>Gravité B1
(biens)</t>
  </si>
  <si>
    <t>Gravité E1
(environnements)</t>
  </si>
  <si>
    <t>Max (I→K)
Gravité max</t>
  </si>
  <si>
    <t>IPR
(cotation du risque)</t>
  </si>
  <si>
    <t>Etude d'implantation de l'équipement</t>
  </si>
  <si>
    <t>Spécifications du produit</t>
  </si>
  <si>
    <t>Spécifications d'achat</t>
  </si>
  <si>
    <t xml:space="preserve">Remplacement d'un accessoire de tuyauterie : Vanne / détendeur / compresseur, etc.                                     Action avec  soudure ou  brasure     </t>
  </si>
  <si>
    <t>Démontage / désassemblage des circuits</t>
  </si>
  <si>
    <t xml:space="preserve">La nouvelle cotation, qui en résulte, est ainsi défalquée d'autant d'actions de maitrise qui ont été mises en place. </t>
  </si>
  <si>
    <t>Mécanique</t>
  </si>
  <si>
    <t xml:space="preserve">Associé à l'environnement dans lequel la machine est utilisée </t>
  </si>
  <si>
    <t>implantation en ERP</t>
  </si>
  <si>
    <t>Site d'implantation : ERP / Usine, etc.</t>
  </si>
  <si>
    <t xml:space="preserve">Projection  de particules en fusion </t>
  </si>
  <si>
    <t xml:space="preserve">Apparition d'un point d'ignition en présence d'une fuite (lente) </t>
  </si>
  <si>
    <t>Projection de fluide à l'état liquide lors du démontage des réseaux</t>
  </si>
  <si>
    <t>Poche de fluide à l'état liquide restant dans le circuit et n'ayant pas été récupérée</t>
  </si>
  <si>
    <t>Découpe à la meuleuse des parties du réseau, de supports, d'obstacles à l'évacuation du système frigorifique                                                                                            
Chute d'objets</t>
  </si>
  <si>
    <t xml:space="preserve">Défaut d'étanchéité de la vanne de service                     
Défaut du flexible                                               
Mauvaise manipulation                                       
Arc éléctrique dû à un phénomène d'électricité statique                                                                  
Station de récupération non adaptée aux fluides inflammables                                                    </t>
  </si>
  <si>
    <t xml:space="preserve">Mauvaise manipulation                                                                                                                           
 Rupture accidentelle d'une tuyauterie proche                                                    
Composant non conforme aux dispositions spécifiques ATEX                                                
Présence de tension aux bornes du composant à remplacer                          </t>
  </si>
  <si>
    <t>Vanne 3 voies d'isolement de soupape mal positionnée ou non étanche
Défaut d'étanchéité en Amont de la soupape après remplacement                                            
Rupture tuyauterie ou filets  suite à un serrage excessif de la soupape                                           
Erreur sur la soupape de remplacement = mauvais tarage                                                           
Génération d'éléctricité statique                                                                                              
 Travaux de modification collecteur de refoulement générant une étincelle</t>
  </si>
  <si>
    <t xml:space="preserve">Mauvaise manipulation                                                                                                                     
Défaut d'étanchéité des vannes d'isolement                                                           
Reste d'huile se dégasant dans l'atmosphère           
Chauffe excessive lors des brasures ou soudures                                                                                          
Poche de liquide frigo restant dans une tuyauterie, et s'évaporant rusquement sous l'effet de la chaleur de chauffe                                                   </t>
  </si>
  <si>
    <t xml:space="preserve">Défaut d'échantéité vanne de service                     
Défaut du flexible                                               
Mauvaise manipulation                                       
Arc éléctrique dû à un phénomène d'électricité statique                                                                  
Pompe à vide non ATEX                                                       </t>
  </si>
  <si>
    <t xml:space="preserve">Fuite d'huile avec dégazage du fluide contenu dans l'huile                                                              
Vanne d'isolement non étanche                                                                                                    
Arc éléctrique du à un phénomène d'électricité statique                                                                
Pompe à vide non ATEX                                                            
Reste d'huile dans la tuyauterie concernée           
Mauvaise manipulation </t>
  </si>
  <si>
    <t xml:space="preserve">Variation brusque de pression                               
Choc externe                                                             
Charge excessive de fluide frigorigène liquide                                                                            
Défaut matière                                                     
Défaut brasure / soudure                                                                      </t>
  </si>
  <si>
    <t xml:space="preserve">Accumulation de fluide frigorigène en phase liquide dans le condenseur                                                       
By pass HP/BP fuyard                                                          
Mauvais graissage unité de compression                                 
Disfonctionnement du condenseur                                 
Surchauffe aspiration trop importante                                 
Problème mécanique dans le compresseur    
Manque d'huile                                                                </t>
  </si>
  <si>
    <t>Vanne d'isolement fermé                               
Vanne clapet refoulement bloqué           
Echangeur encrassé                                                                 
Défaut matière d'un composant                                  
 Vieillissement prématuré d'un accessoire                                                                                     
Mauvaise soudure / brasure</t>
  </si>
  <si>
    <t>Vanne de refoulement fermée                     
Clapet de refoulement bloqué fermé           
Forte présence d'incondensables               
Défaut du système de  condensaton  
Température ambiante trop élévée           
Vibrations anormales au niveau des soupapes  
Erreur de séléction du tarage                                                           
Disfonctionnement du pessostat sécurité HP</t>
  </si>
  <si>
    <t>Vanne sortie liquide condenseur fermée                                                                            
Clapet de refoulement bloqué                                                                       
Vannne isolement fermé                                         
Défaut condensation</t>
  </si>
  <si>
    <t xml:space="preserve"> Etincelle                                                                       
Arc éléctrique</t>
  </si>
  <si>
    <t>Choc avec élément externe, coups de liquide violents et répétés</t>
  </si>
  <si>
    <t>Incompatibilité des matériaux pouvant entrainer une fissuration de la tuyauterie, d'un accessoire, ou un viellissement prématuré</t>
  </si>
  <si>
    <t>Défaut Echangeur Evaporateur : Endommagé = percé (externe)</t>
  </si>
  <si>
    <t>Défaut Echangeur Evaporateur : Endommagé = percé (interne)</t>
  </si>
  <si>
    <t>Défaut Echangeur :  Condenseur endommagé ou percé                                                             
Vanne isolement fermée</t>
  </si>
  <si>
    <t>Vibrations anormales dues à un mauvais serrage, mauvaise fixation                   
Composant non conforme en terme de PS</t>
  </si>
  <si>
    <t>Vibrations anormales dues à un mauvais serrage, mauvaise fixation des éléments mécaniques</t>
  </si>
  <si>
    <t>Fonctionnement sans huile                                                           
Fonctionnement  avec vanne de graissage fermée                                                                                                  
By pass HP / BP   ouvert                                                                    
 Surchauffe à l'aspiration PB anormale</t>
  </si>
  <si>
    <t>Mise sous tension cable dénudé                       
Erreur de câblage ou court circuit</t>
  </si>
  <si>
    <t>Erreur dans les réglages de sécurité</t>
  </si>
  <si>
    <t>Utilisation de matériel éléctrique non compatible ATEX à proximité du circuit frigorifique</t>
  </si>
  <si>
    <t>Choc avec élément externe                                         
Apparition d'un point d'ignition suite meulage, travaux de soudures</t>
  </si>
  <si>
    <t>Défaut d'étanchéité circuit : Au niveau bides, raccords, etc…</t>
  </si>
  <si>
    <t xml:space="preserve">Choc avec élément externe                                                                                     
Personne présente non concernée par l'opération                                                                                                             </t>
  </si>
  <si>
    <t>La commande d'achat ne reprend pas les minimums requis                                                                                                                                                                 La réception ne correspond pas aux attentes</t>
  </si>
  <si>
    <t>Le produit mis en place ne correspond pas aux conditions ambiantes ou à la situation d'implantation locale</t>
  </si>
  <si>
    <t xml:space="preserve">Charge en fluide trop importante                                              
Fluide non conforme à la réglementation </t>
  </si>
  <si>
    <t>Personnes non habilitées en présence d'une fuite</t>
  </si>
  <si>
    <t xml:space="preserve"> Risque d'électrisation</t>
  </si>
  <si>
    <t xml:space="preserve">Risque de brûlure </t>
  </si>
  <si>
    <t>Machine endommagée et brûlures</t>
  </si>
  <si>
    <t>Risque de brûlures ( projection étincelles )                                                                                     Blessures                                                                                                    Incendie</t>
  </si>
  <si>
    <t>Projection d'élements sur personne</t>
  </si>
  <si>
    <t>**Se reporter aux préconisations constructeur concernant le déchargement</t>
  </si>
  <si>
    <t>**Veiller à ce que les accés dans la salle des machines restent libre et que les tuyauteries frigorifiques soient protégées ou ne dépassent pas de la base du SKID</t>
  </si>
  <si>
    <t>**Port des EPI pour l'ensemble des intervenants sur zone                                                                                                      **Eviter l'achat  d'installation pré-chargée</t>
  </si>
  <si>
    <t>**Il est préférable pour tout déchargement de faire appel à une entreprise spécialisée                                                                                                             **Eviter l'achat  d'installation pré-chargée</t>
  </si>
  <si>
    <t>**Surveiller toute apparition de symptomes : Maux de tête, Nausée, convulsions, troules cardiaque.  En cas de doute consulter immédiatement un medecin</t>
  </si>
  <si>
    <t>**Rappel des obligations ATEX</t>
  </si>
  <si>
    <t>**Vérification par un autre technicien ayant les habilitations éléctriques</t>
  </si>
  <si>
    <t>**Formation des techniciens aux risques spécifiques liés aux fluides A3</t>
  </si>
  <si>
    <t xml:space="preserve">**Veillez à ce que les tuyauteries frigorifiques soient protégés </t>
  </si>
  <si>
    <t>**Personnel qualifié et habilité par l'employeur</t>
  </si>
  <si>
    <t>**Se repporter à la notice constructeur concernant les paramétrages et réglages de sécurité</t>
  </si>
  <si>
    <t>** Pressostat BP réglé  &gt; point de gel + contrôleur débit, thermostat antigel (cf EN378)</t>
  </si>
  <si>
    <t>**Incompatibilité entre nature composant et le fluide : Polyéthylène, Polystyrène, Polyisobutylène</t>
  </si>
  <si>
    <t>**Se conformer aux préconisations d'installation faites par le fournisseur du chiller.  Plus particulièrement en ce qui concerne les spécifications d'installations : Pieds anti vibratiles type GRIPSOL</t>
  </si>
  <si>
    <t>**Mise en place d'une signalétique de danger sur le caisson : Pictogrammes ( B)</t>
  </si>
  <si>
    <t>**Rappels:                                                                                                                                        
Limite Inférieur d'inflammabilité = 2,2 %                                                                                     
Limite supérieur d'inflammabilité = 9,5%                                                                     
Point d'auto-inflammation  = 470 °C ( fortement improbable )</t>
  </si>
  <si>
    <t>**Il appartient à l'exploitant de vérifier l'impact des rejets de soupapes dans son environnement                                                                                                  **Un contrôle vibratoire peut être mis en œuvre à l'issue de la mise en service. Si tel est le cas, une vérification peut être souhaitable au niveau des soupapes
**Application du programme de suivi des ESP : Incondensables / Contrôle soupapes</t>
  </si>
  <si>
    <t>**Vérification notice construteur concernant les limtes d'utilisation : PS / fluide / TS vis-à-vis du process</t>
  </si>
  <si>
    <t xml:space="preserve">**Entretiens à réaliser suivant les préconisations du constructeur                                     **Programme de suivi du dossier d'exploitation : vérification régulière des niveaux d'huile et de sa qualité (analyse)   </t>
  </si>
  <si>
    <t>**Prévoir une isolation des parties chaudes ou veiller à ce qu'elles ne soient pas accessibles                                                                                                                                                                                           **Au vu des caractéristiques du fluide, un point d'auto-inflammation est fort improbable ( 470 °C )</t>
  </si>
  <si>
    <t xml:space="preserve">**Formation sur les risques de brûlures EN378-2: 6.2.10 </t>
  </si>
  <si>
    <t>**Vérification de la charge préconisée dans la notice constructeur                               **Vérification de l'existance des QMOB /QMOS dans le dossier constructeur</t>
  </si>
  <si>
    <t xml:space="preserve">**Se reporter à la notice constructeur concernant les risques liés aux fluides sous pression </t>
  </si>
  <si>
    <t xml:space="preserve">**Le R290 ne se dissous pas dans les liquides, il est donc possible de purger du R290 au niveau des pugeurs d'air du circuit MEG en cas fuite à l'avaporateur
**Il appartient à l'exploitant de vérifier l'impact des rejets de soupapes ou purgeurs dans son environnement                            </t>
  </si>
  <si>
    <t xml:space="preserve">**Port de gants antistatiques conformémentà la EN 16350:2014                  
**Informer sur les dispositions particulières applicables au zone ATEX pour ce type de fluide                
**Rappel concernant la procédure de tirage au vide suivant les régles de l'art </t>
  </si>
  <si>
    <t>**Le personnel intervenant doit avoir été formé aux risques spécifiques des fluides A3</t>
  </si>
  <si>
    <t xml:space="preserve">**Le personnel qui réalise ces interventions doit être formé, et sensibilisé aux risques des fluides A3                                
**Rappel concernant la procédure de tirage au vide suivant les régles de l'art </t>
  </si>
  <si>
    <t>**Vérifier les PS et valeurs de tarages indiquées dans la notice constructeur                                        
**Utiliser un matériel de détection adapté aux ambiances ATEX</t>
  </si>
  <si>
    <t xml:space="preserve">**Se repporter aux spécifications du constructeur pour la défintion du niveau de protection du composant                  </t>
  </si>
  <si>
    <t xml:space="preserve">**Le personnel qui réalise ces interventions doit être formé, et sensibilisé aux risques des fluides A3           </t>
  </si>
  <si>
    <t>**Le personnel intervenant doit avoir été formé aux risques spécifiques des fluides A3                                                                                                                                        **Et avoir les habilitations éléctriques necessaires.</t>
  </si>
  <si>
    <t xml:space="preserve">**Le personnel qui réalise ces interventions doit être formé, et sensibilisé aux risques des fluides A3           
**Rappel de l'obligation de récupération des fluides usagés et éxigences concernant l'élimination : EN378-4 §6.5 </t>
  </si>
  <si>
    <t>**Mise en place d'une signalétique de danger : Pression / Fluide inflammable (O)                                                                                                             
**Mise en place de signaux sonores et lumineux en cas de fuite (O)                                                                                                            
**Mise en place d'un dispositif d'éloignement des personnes : barrières, création d'une salle des machines à accés restreint aux personnes habilités exclusivement (O)</t>
  </si>
  <si>
    <t>**Faire le calcul de la charge limite suivant la EN 378-1 Annexe C  et vérifier la conformité de l'installation prévue vis-à-vis de cette dernière valeur (P)                                                                                                    
**Contrôle conformité suivant l'arrêté du 23 juin 1980 (chapitre 5) (O)                                                            
**Vérification de l'application guide M, (P)                                                        
**Conformité à l'article CH35 (choix du fluide) (O)</t>
  </si>
  <si>
    <t xml:space="preserve">**Contrôles : Data sheet / Sélection produit / Offre frounisseur (O)                                                                                                               
**Du respect des pressions de services vis à vis de la EN378-2 § 6.2.2 taleau 2 (P)                                                                                       
**Contrôle de prise en compte de l'implantation physique prévue et conformité à le EN378-1§5 et §6 ( P ) ( B)                                                                     **Présence d'un collecteur de soupapes permettant le rejet de celles-ci dans une zone sans source d'ignition et sans risque pour les personnes (P)                                                                                                                                            </t>
  </si>
  <si>
    <t>**Spécifications d'achat :                                                                           
  * Dispose d'une déclaration de conformité d'ensemble à la directive DESP : 2014/68/UE  (O)                                                                  
  * Disposi de l'Annexe 1 à la déclaration de conformité                                                                                                                                           
  * Dispose d'une notice d'installation et d'utilisation en fançais (P)                                                                                                               
  * Dispose d'un PID et d'une nomenclature  de composants</t>
  </si>
  <si>
    <t>**Balisage de la zone de déchargement (restriction d'accés )(O) 
**Interdiction de tout point d'ignition ou d'étecelle (O)                                                                                                                      
**Déchargement à effectuer par une entreprise spécialisée en manutention (P)</t>
  </si>
  <si>
    <t>**Balisage de la zone de déchargement (restriction d'accés) (P)                                                            
**Port des EPI  (P)                                                                                                                           
**Information des risques à la manipulation des ESP (O)</t>
  </si>
  <si>
    <t>**Contrôle de l'étanchéité du système : Recherche de fuite (O)</t>
  </si>
  <si>
    <t xml:space="preserve">**Réalisation de permis feu pour toutes les prestations de raccordement de tuyauteries (O)                                                                           
**Mise a disposition des moyens d'extinction ( P )                                                                       
**Ventilation d'urgence si opérationelle ou aréation  zone (O)                                                                                                                    
**Port des EPI (P)                                                                                               </t>
  </si>
  <si>
    <t>**Périmètre à accés réservé autour du chiller : barrière  (O)                                                                           
**Mise en place de la signalétique correspondante aux appareils sous pression  (pictogramme spécifique)(O)                                                                                                                                                  **Port des EPI (P)</t>
  </si>
  <si>
    <t>**Technicien avec habilitation éléctrique correspondante (O)    
**Procédures, check liste et contrôle après travaux (O)                                                                                                                               
**Port des EPI (P)</t>
  </si>
  <si>
    <t>**Technicien avec habilitation éléctrique correspondante (O)                                                                           
**Port des EPI (P)</t>
  </si>
  <si>
    <t>**Double vérification du matériel utilisé                                                                                                 
**Mise a disposition des moyens d'extinction (B)                                                                     
**Ventilation du caisson (O)                                                                                                                   
**Port des EPI (P)                                                                                                                               
**Faire l'analyse de risque et vérifier la compatibilité du matériel éléctrique avec zone ATEX (O)                                                           
**Création périmètre à accés réservé autour du chiller : barrière  (P)</t>
  </si>
  <si>
    <t>**Mise a disposition des moyens d'extinction (B)                                                                             
**Ventilation du caisson (O)                                                                                                                   
**Port des EPI (P)                                                                                                                                    
**Mise à la terre de toutes les parties métalliques (O)                                                                         
**Création périmètre à accés réservé autour du chiller : barrière  (P)</t>
  </si>
  <si>
    <t xml:space="preserve">**Mise en place de détecteur de fuite coupant toute source éléctrique (O)                                                                                                                 
**Ventilation d'urgence du caisson (O)                                                                                                             
**Mise à disposition des moyens d'extinction (B)                                                                                
**Port des EPI  (P)                                                                                      </t>
  </si>
  <si>
    <t xml:space="preserve">**Port des EPI (P)                                                                                                                                
**Information des risques liés aux ESP / Affichage pictogramme (O)                                                                                                             
**Périmètre à accés réservé autour du chiller : barrière  (O)                     </t>
  </si>
  <si>
    <t>**Vérification des supportages (O)                                                                                                             
**Port des EPI (P)</t>
  </si>
  <si>
    <t xml:space="preserve">**Port des EPI  (P)                                                                                                                              
**Vérification des paramétrages et réglages constructeur des organes de sécurité (O)              </t>
  </si>
  <si>
    <t xml:space="preserve">**Procéder à une double vérification des raccordements électriques par une autre personne habilitée                                                                     
**Mise a disposition des moyens d'extinction (B)                                                                             
**Détection et enclanchement de la ventilation d'urgence (O)                                                                                                                    
**Port des EPI (P)                                                                                                                                 
**Rappels réglementaires : 378-2: 6.2.14 (scénarios incendies et explosions) (O)                                                                                       
**Technicien formé aux risques éléctriques (habilitations éléctriques) ( P ) </t>
  </si>
  <si>
    <t xml:space="preserve">**Check liste des vérifications à faire avant mise en service  (O)                                                                                        
**Mise a disposition des moyens d'extinction  (B)                                                                            
**Protection des parties chaudes (P)                                                                                                                    
**Port des EPI (P)                                                                                                                                      </t>
  </si>
  <si>
    <t xml:space="preserve">**Check liste des vérifications à faire avant mise en service (O) :  contrôles des serrages, vérifications des supports, contrôle de la présence de système d'absoption de vibrations                                                                                    
**Mise à disposition des moyens d'extinction (B)                                                                             
**Détection et enclenchement de la ventilation d'urgence (O)                                                                                                                     
**Port des EPI (P)                                                                                                                            
**Personnel qualifié et sensibilisé aux risques (P)                                                                                                
**Rappels réglementaires : 378-2: 6.2.14 (scénarios incendies et explosions) (O)                                      </t>
  </si>
  <si>
    <t xml:space="preserve">**Port des EPI (P)                                                                                                                               
**Check liste des vérifications à faires avant mise en service (O)                                                         
**Contrôle de la cohérence entre les PS des composants et la PS des circuits (O) : contrôle de l'analyse de conception du dossier DESP          </t>
  </si>
  <si>
    <t xml:space="preserve">**Information du personnel sur les risques : Fiche sécurité produit       -42°C à 1 atmo  (O)                                                                                                               
**Port des EPI (P)                                                                       </t>
  </si>
  <si>
    <t>**Réalisation des épreuves conformément à la EN378-2 6.3 (O)                                         
** Vérification visuelle des échangeurs  (B)                                                                                    
**Contrôle des états des vannes ( ouvertes ou fermées)</t>
  </si>
  <si>
    <t xml:space="preserve">**Réalisation des épreuves conformément à la EN378-2 6.3 (O)                                                                                 
**Vérification visuelle des échangeurs  (B) </t>
  </si>
  <si>
    <t xml:space="preserve">**Détection de fuite fixe, permettant d'arrêter l'installation (B)                                                                 
**Réalisation des épreuves conformément à la EN378-2 6.3 (O)           </t>
  </si>
  <si>
    <t>**Détecteur de fuite fixe arrétant l'installation (B)                                                                     
**Réalisation des épreuves conformément à la EN378-2 6.3 (O)                                                          
**Port des EPI (P)</t>
  </si>
  <si>
    <t xml:space="preserve">**Détecteur de fuite fixe et ventilation forcée (B)                                                                                 
**Port des EPI (P)                                                                                                                              
**Personnel habilité, qualifié et sensibilisé aux risques  ( P)                                                                                 
**Réalisation des épreuves conformément à la EN378-2 6.3 (O) </t>
  </si>
  <si>
    <t xml:space="preserve">**Détecteur de fuite en point bas et ventilation urgence (O)                                                                                                
**Adapter le progamme de suivi des ESP en réduisant la période entre deux interventions de contrôle de fuite (B)                                                                                                                         
**Revoir la conception et les choix des matériaux  ( B ; O)                                                                                                                
**Port des EPI  (P)                                                                                                                                                                                                 
**Périmètre à accés réservé autour du chiller : barrière  (P)                                                                                                      
**Signal de danger  visuel externe au caisson du chiller (P)                                                                                                                                                                                                                           </t>
  </si>
  <si>
    <t>**Détecteur de fuite fixe  et Ventilation forcée (O)                                                                                                       
**Mise à la terre des composants de sorte à décharger les charges éléctrostatiques (O)                                                                                                                                                                      
**Port des EPI (P)</t>
  </si>
  <si>
    <t xml:space="preserve">**Détecteur de fuite en point bas et ventilation d'urgence (0)                                                                                                              
**Adapter le progamme de suivi des ESP en réduisant la période entre deux interventions de contrôle de fuite (O)                                                                                                                        
**Protection des tuyauteries contre les chocs éventuels : chassi bas ou carrénage ou autre moyen (B;O)                                                                                                                                              
**Supportage des lignes suivant la réglementation (B)                                                                                                                    
**Port des EPI (P)                                                                                                                                                                                                                                      
**Périmètre à accés réservé autour du chiller : barrière  (P)                                                                                                    
**Signal de danger visuel externe au caisson (P)                                                                                                                 </t>
  </si>
  <si>
    <t xml:space="preserve">**Détecteur de fuite en point bas et ventilation forcée  (O)                                                                                                              
**Adapter le progamme de suivi des ESP en réduisant la période entre deux interventions de contrôle de fuite et vibrations (O)                                                                                                   
**Planifier des analyses vibratoires régulières ( B )                                                                  
**Programme de suivi des ESP (B)                                                                                                                    
**Port des EPI  (P)                                                                                                                                                                                                                                  
**Périmètre à accés réservé autour du chiller : barrière  (P)                                                                                                  
**Signal de danger visuel externe au caisson (P)                                                                                                                                                                                                                       </t>
  </si>
  <si>
    <t xml:space="preserve">**Choix des composants éléctriques, proche du circuit frigorifique, en catégorie ATEX (O)                                                                                            **Mise à disposition des moyens d'extinction (B)                                                                                      
**Détecteur de fuite en point bas et ventilation forcé (O)                                                                                                              
**Adapter le progamme de suivi des ESP en réduisant la période entre deux interventions de contrôle de fuite                                                                                                                                      
**Port des EPI (P)                                                                                                                                                                                                            
**Périmètre à accés réservé autour du chiller : barrière  (P)                                                                                               
**Signal de danger visuel externe au caisson (P)                                                                                                                                                                                                                  </t>
  </si>
  <si>
    <t>**Organes de sécurité : Pressostat HP et Soupapes de sécurité  (O)                                                                                                                             
**Port des EPI (P)                                                                                                                                                           
**Personnel qualifié et habilité à intervenir par l'employeur (P)                                                                                                                                                                       **Procédure : check liste des vérifications à faire (contrôle de la position des vannes) (O)</t>
  </si>
  <si>
    <t xml:space="preserve">**Contrôle de l'adéquation entre le tarage des soupapes  et la température pouvant être rencontrée en salle des machines : 
**Vérification du calcul détermination PS HP cf en 378-2 (O)                                                                                                                           
**Gestion par l'automatisme des pressions HP et BP trop fortes par génération d'une alarme et d'une coupure en sécurité (O)                                                                                                                 
**Mise en œuvre d'un collecteur de soupapes évacuant à l'extérieur du caisson, hors d'atteinte des personnes (P)                                                                                                                                    
**Définir le périmètre de rejet des soupapes par une analyse des risques ( B )                                                                                                                
**Périmètre à accés réservé autour du chiller : barrière  (P)                                                                                                                                                                                                                                               
**Mise en place d'ensemble de soupapes doubles suivant EN13336  (B)                                                                                                                                                                                            </t>
  </si>
  <si>
    <t>**Organes de sécurité : Pressostat HP et Soupapes de sécurité (O)                                                                                                                              
**Port des EPI (P)                                                                                                                                                         
**Personnel qualifié et habilité à intervenir par l'employeur  (P)                                                                                                                                                                      
**Procédure : Check liste des vérifications à faire (contrôle de l'état des surfaces d'échange des condenseurs, contrôle des vannes et clapets) (O)</t>
  </si>
  <si>
    <t xml:space="preserve">**Mise en place de sécurité au niveau de l'automatisme générant alarmes ou arrêt :                                                                                                   
  * Permettant de détecter une élévation anormale de la HP                                                       
  *Permettant de détecter une chutte de la PB                                                                            
  *Permettant de contrôler les températures de refoulement   (O; B)                                                                                                                          
**Port des EPI (P)                                                                                                                                    
**Dossier d'exploitation avec tenue d'un registre comportant  des contrôles des paramétres de fonctionnement  suivant périodicité (B)                                                                                                          
**Mise en place de capteur sécurité niveau bas d'huile  (B)                         
**Contrôle et recherche d'incondensable                                                                
**Contrôle du fonctionnement du condenseur                                                                        </t>
  </si>
  <si>
    <t>**Mise en place de protection au niveau des tuyauteries et raccords les plus exposés (B)                                                                                       
**Port des EPI (P)                                                                                                                                  
**Tenue du registre avec renseignement de la charge (B)                                                            
**Réalisation des épreuves conformément à la EN378-2 6.3 (O)</t>
  </si>
  <si>
    <t>**Mise en place de protection au niveau des tuyauteries, voyants, et raccords les plus exposés (B)                                                                                                                                                        
**Port des EPI (P)                                                                                                   
**Affichage signalétique de dangers correspondant aux ESP sous pression et fluides frigorifiques (O)</t>
  </si>
  <si>
    <t>**Réalisation des épreuves conformément à la EN378-2 6.3 (O)                                                                                 
**Vérification visuelle des échangeurs  (B)                                                                       
**Réalisation de colones verticales  (sur départ et retour fluide MEG ) à proximité de l'évaporateur  avec en point haut des purgeurs (B) (P)                                                                                      
Port des EPI (P)</t>
  </si>
  <si>
    <t xml:space="preserve">Mise en place d'une procédure: (O)                                                                                                      
  *Ventilation forcée active                                                                                                                          
  *Isolement de la tuyauterie comportant le filtre                                                                                        
  *Purge en fluide du réseau                                                                                                             
  *Tirage au vide de la portion du réseau                                                                                          
  *Fermeture de la vanne de service et attente                                                                                                                   
  * Contrôle de la présence du vide                                                                                                             
  * Remplacement du filtre                                                                                                                          
  * Tirage au vide                                                                                                                                       
  * Fermeture de vanne de service et réouverture des vannes d'isolement                                                                                                         
**Balisage de la zone (P)                                                                                                                 
**Utilisation d'un outillage ATEX  (  pompe à vide  )                                                                                             
**Port des EPI (P)                                                                                                                                        
**Mise à disposition immédiate des moyens d'extinction (B;O)                                                          </t>
  </si>
  <si>
    <t xml:space="preserve">**Mise en place d'une procédure (O)                                                                                             
**Ventilation forcée active durant cette prestation (O)                                                                                                    
**Port des EPI (P)  (Port de gant antistatique)                                                                                                         
**Contrôle préalale de l'ensemble du matériel d'intervention ( flexible, etc....) (O)                                                                                               
**Balisage de zone de travail  (P)                                                                                                      
**Utilisation d'un outillage ATEX  (  pompe à vide  )                                                                                  
**Mise hors tension de l'installation (O)                                                                                                                                    </t>
  </si>
  <si>
    <t xml:space="preserve">**Mise en place d'une procédure d'intervention ( analyse de risques spécifique ):  (O) 
  * Isolement de la portion de tuyauterie concernée                                                                                
  * Purge en fluide du réseau                                                                                                                      
  * Tirage au vide de la portion concernée                                                                                                
  * Fermeture de la vanne de service et attente                                                                                                                   
  * Contrôle de la présence du vide                                                                                                       
  * Remplacement de l'accessoire objet de l'intervention                                                                               
  * Tirage au vide                                                                                                                                          
  * Fermeture de vanne de service et réouverture des vannes d'isolement                                                                                                          
**Mise à disposition immédiate des moyens d'extinction (B)                                                                                                   
**Balisage de la zone  (P)                                                                                                                              
**Port des EPI (P)                                                                                                                                                                                                                                                           Ventilation forcée active (O)                                                                                                             
**Utilisation de chiffon mouillé pour limiter la zone de chauffe                                                             
**Réaliser uniquement les brasures ou soudures de jonctions en position, faire les autres en préfabrication hors zone
**Les soudeurs / braseurs doivent être qualifés et sensibilisés aux risques en zone ATEX (O)                                                                                                                                                                                                                           </t>
  </si>
  <si>
    <t xml:space="preserve">**Contrôler l'isolement de la soupape à remplacer (O)                                                                             
**Faire le contrôle d'étanchéité avant de démonter la soupape (P)                                                                                                           
**Faire le contrôle d'étanchéité aprés avoir terminé la prestation                                                                                          
**Port des EPI (P)                                                                                                                                   
**Respecter les couples de serrage pour le montage de la soupape et de ses raccords (B)                                                                                                      **Vérifier l'adéquaiion entre le tarage de la nouvelle soupape et les PS du circuits (B)                                                                                                      
**Port de gants antistatiques  (P)                                                                                                          
**Ventilation focée active (B)   </t>
  </si>
  <si>
    <t xml:space="preserve">**Mise en place d'une procédure:(O)                                                                                             
  * Ventilation forcée active durant cette prestation.                                                         
  * Mise hors tension de l'installation                                                                     
  * Contrôle préalable de l'ensemble du matériel d'intervention (flexibles, etc.)                                                                                                             
  * Utilisation d'un outillage ATEX (station de récupération adaptée aux fluides inflammables)                                                                             
**Port des EPI (P)  (Port de gant antistatique )                                                                                                                                                                                                        
**Balisage de zone de travail  (P)                                                                                                                                                                                       </t>
  </si>
  <si>
    <t xml:space="preserve">**Ventilation forcée active du caisson (B)                                                                                 
**Vérification préalable de l'absence de fuite  (Détecteur de fuite)(O)                                                                                                                
**Port des  EPI,  gant antistatique  (P)                                                                                           
**Contrôle du composant de remplacement pour vérification de son utilisation en zone Atex (B)                                                                                
**Mise hors tension de l'installation + consignation + contrôle absence de tension (O)                                                                                              </t>
  </si>
  <si>
    <t xml:space="preserve">**Avant toute récupération de fluide inflammable, veuillez vérifier que la bouteille de récupération est bien spécifique aux fluides infllammables (O).    Tout mélange avec d'autres HFC conduit à la destruction de l'ensemble des fluides mélangés </t>
  </si>
  <si>
    <t xml:space="preserve">**Port de EPI (P)                                                                                                                           
**Mise en place d'une procédure spécifique : démentèlement (O)                                                                                                                      
Cette procédure doit inclure une surveillance ou  un contrôle de non remonté en pression des circuits aprés l'opération de récupération totale du fluide                                  </t>
  </si>
  <si>
    <t>Avant d'entreprendre cette prestation, il faut prévoir :  (E)                              
  * Des contenants pour la récupération de fuites accidentelles de fluides : Huile, etc.
  * pyro absorbant ignifugé                                                                                
  * Chiffonts, etc.
**Contrôler l'accessiblilité aux éléments objet de l'intervention, l'absence d'objet encombrant pouvant géner à la manipulation (O)</t>
  </si>
  <si>
    <t>**Mise en place d'une procédure:(O)                                                                                             
  * Ventilation forcée active durant cette prestation                                                        
  * Mise hors tension de l'installation                                                                                                                                                                                                                                                                                                                                                                                                                                                                  
**Balisage de zone de travail  (P)                                                                                                                                                                                       
**Avant tout action de découpe : contrôler l'absence de R290 dans l'ambiance, dans les tuyauteries frigorifiques, etc.  (O)                     
**Port de EPI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</si>
</sst>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b/>
      <sz val="15"/>
      <color theme="1"/>
      <name val="Calibri"/>
      <family val="2"/>
      <scheme val="minor"/>
    </font>
    <font>
      <b/>
      <sz val="11"/>
      <color theme="0"/>
      <name val="Calibri"/>
      <family val="2"/>
      <scheme val="minor"/>
    </font>
    <font>
      <b/>
      <sz val="11"/>
      <color theme="1"/>
      <name val="Calibri"/>
      <family val="2"/>
      <scheme val="minor"/>
    </font>
    <font>
      <b/>
      <sz val="14"/>
      <color theme="0"/>
      <name val="Calibri"/>
      <family val="2"/>
      <scheme val="minor"/>
    </font>
    <font>
      <sz val="10"/>
      <color theme="1"/>
      <name val="Calibri"/>
      <family val="2"/>
      <scheme val="minor"/>
    </font>
    <font>
      <sz val="10"/>
      <color theme="1"/>
      <name val="Arial"/>
      <family val="2"/>
    </font>
    <font>
      <b/>
      <sz val="11"/>
      <name val="Calibri"/>
      <family val="2"/>
      <scheme val="minor"/>
    </font>
    <font>
      <b/>
      <sz val="14"/>
      <color theme="1"/>
      <name val="Calibri"/>
      <family val="2"/>
      <scheme val="minor"/>
    </font>
    <font>
      <b/>
      <u/>
      <sz val="11"/>
      <color theme="1"/>
      <name val="Calibri"/>
      <family val="2"/>
      <scheme val="minor"/>
    </font>
  </fonts>
  <fills count="10">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style="thin">
        <color theme="4"/>
      </right>
      <top style="medium">
        <color theme="4"/>
      </top>
      <bottom/>
      <diagonal/>
    </border>
    <border>
      <left style="thin">
        <color theme="4"/>
      </left>
      <right style="medium">
        <color theme="4"/>
      </right>
      <top style="medium">
        <color theme="4"/>
      </top>
      <bottom/>
      <diagonal/>
    </border>
    <border>
      <left/>
      <right/>
      <top style="medium">
        <color theme="4"/>
      </top>
      <bottom/>
      <diagonal/>
    </border>
    <border>
      <left style="medium">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style="thin">
        <color theme="4"/>
      </right>
      <top/>
      <bottom style="thin">
        <color theme="4"/>
      </bottom>
      <diagonal/>
    </border>
    <border>
      <left style="thin">
        <color theme="4"/>
      </left>
      <right style="medium">
        <color theme="4"/>
      </right>
      <top/>
      <bottom style="thin">
        <color theme="4"/>
      </bottom>
      <diagonal/>
    </border>
    <border>
      <left style="medium">
        <color theme="4"/>
      </left>
      <right style="medium">
        <color theme="4"/>
      </right>
      <top style="medium">
        <color theme="4"/>
      </top>
      <bottom/>
      <diagonal/>
    </border>
    <border>
      <left style="medium">
        <color theme="4"/>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medium">
        <color theme="4"/>
      </right>
      <top/>
      <bottom/>
      <diagonal/>
    </border>
    <border>
      <left style="medium">
        <color theme="4"/>
      </left>
      <right style="medium">
        <color theme="4"/>
      </right>
      <top style="medium">
        <color theme="4"/>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medium">
        <color theme="4"/>
      </left>
      <right style="medium">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bottom style="medium">
        <color theme="4"/>
      </bottom>
      <diagonal/>
    </border>
    <border>
      <left style="medium">
        <color theme="4"/>
      </left>
      <right style="medium">
        <color theme="4"/>
      </right>
      <top style="thin">
        <color theme="4"/>
      </top>
      <bottom style="medium">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72">
    <xf numFmtId="0" fontId="0" fillId="0" borderId="0" xfId="0"/>
    <xf numFmtId="0" fontId="0" fillId="0" borderId="0" xfId="0"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3" borderId="0" xfId="0" applyFill="1"/>
    <xf numFmtId="0" fontId="0" fillId="4" borderId="0" xfId="0" applyFill="1" applyAlignment="1">
      <alignment horizontal="center" vertical="center"/>
    </xf>
    <xf numFmtId="0" fontId="0" fillId="5" borderId="0" xfId="0" applyFill="1" applyAlignment="1">
      <alignment horizontal="center" vertical="center"/>
    </xf>
    <xf numFmtId="0" fontId="0" fillId="8" borderId="4" xfId="0" applyFill="1" applyBorder="1"/>
    <xf numFmtId="0" fontId="4" fillId="3" borderId="0" xfId="0" applyFont="1" applyFill="1" applyAlignment="1">
      <alignment horizontal="center" vertical="center"/>
    </xf>
    <xf numFmtId="0" fontId="0" fillId="3" borderId="0" xfId="0" applyFill="1" applyAlignment="1">
      <alignment horizontal="left" vertical="center" indent="1"/>
    </xf>
    <xf numFmtId="0" fontId="0" fillId="0" borderId="0" xfId="0" applyAlignment="1">
      <alignment horizontal="left" vertical="center" indent="1"/>
    </xf>
    <xf numFmtId="0" fontId="5" fillId="3" borderId="0" xfId="0" applyFont="1" applyFill="1" applyAlignment="1">
      <alignment horizontal="left" vertical="center" indent="1"/>
    </xf>
    <xf numFmtId="0" fontId="4" fillId="9" borderId="10" xfId="0" applyFont="1" applyFill="1" applyBorder="1" applyAlignment="1">
      <alignment horizontal="center" vertical="center"/>
    </xf>
    <xf numFmtId="0" fontId="4" fillId="9" borderId="11" xfId="0" applyFont="1" applyFill="1" applyBorder="1" applyAlignment="1">
      <alignment horizontal="left" vertical="center" indent="1"/>
    </xf>
    <xf numFmtId="0" fontId="4" fillId="3" borderId="0" xfId="0" applyFont="1" applyFill="1" applyAlignment="1">
      <alignment horizontal="left" vertical="center" indent="1"/>
    </xf>
    <xf numFmtId="0" fontId="4" fillId="9" borderId="15" xfId="0" applyFont="1" applyFill="1" applyBorder="1" applyAlignment="1">
      <alignment horizontal="center" vertical="center"/>
    </xf>
    <xf numFmtId="0" fontId="0" fillId="0" borderId="16" xfId="0" applyBorder="1" applyAlignment="1">
      <alignment horizontal="left" vertical="center" indent="1"/>
    </xf>
    <xf numFmtId="0" fontId="4" fillId="9" borderId="18" xfId="0" applyFont="1" applyFill="1" applyBorder="1" applyAlignment="1">
      <alignment horizontal="center" vertical="center"/>
    </xf>
    <xf numFmtId="0" fontId="4" fillId="9" borderId="19" xfId="0" applyFont="1" applyFill="1" applyBorder="1" applyAlignment="1">
      <alignment horizontal="center" vertical="center"/>
    </xf>
    <xf numFmtId="0" fontId="4" fillId="9" borderId="11" xfId="0" applyFont="1" applyFill="1" applyBorder="1" applyAlignment="1">
      <alignment horizontal="center" vertical="center"/>
    </xf>
    <xf numFmtId="0" fontId="4" fillId="9" borderId="20" xfId="0" applyFont="1" applyFill="1" applyBorder="1" applyAlignment="1">
      <alignment horizontal="center" vertical="center"/>
    </xf>
    <xf numFmtId="0" fontId="0" fillId="0" borderId="21" xfId="0" applyBorder="1" applyAlignment="1">
      <alignment horizontal="left" vertical="center" indent="1"/>
    </xf>
    <xf numFmtId="0" fontId="0" fillId="0" borderId="21" xfId="0" applyBorder="1" applyAlignment="1">
      <alignment horizontal="left" vertical="center" wrapText="1" indent="1"/>
    </xf>
    <xf numFmtId="0" fontId="4" fillId="9" borderId="23" xfId="0" applyFont="1"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 fillId="9" borderId="26"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9" borderId="29" xfId="0" applyFont="1" applyFill="1" applyBorder="1" applyAlignment="1">
      <alignment horizontal="center" vertical="center"/>
    </xf>
    <xf numFmtId="0" fontId="0" fillId="0" borderId="30" xfId="0" applyBorder="1" applyAlignment="1">
      <alignment horizontal="left" vertical="center" indent="1"/>
    </xf>
    <xf numFmtId="0" fontId="0" fillId="0" borderId="30" xfId="0" applyBorder="1" applyAlignment="1">
      <alignment horizontal="left" vertical="center" wrapText="1" indent="1"/>
    </xf>
    <xf numFmtId="0" fontId="4" fillId="0" borderId="0" xfId="0" applyFont="1" applyAlignment="1">
      <alignment horizontal="center" vertical="center"/>
    </xf>
    <xf numFmtId="0" fontId="5" fillId="3" borderId="0" xfId="0" applyFont="1" applyFill="1" applyAlignment="1">
      <alignment horizontal="center" vertical="center"/>
    </xf>
    <xf numFmtId="0" fontId="4" fillId="9" borderId="32" xfId="0" applyFont="1" applyFill="1" applyBorder="1" applyAlignment="1">
      <alignment horizontal="center" vertical="center"/>
    </xf>
    <xf numFmtId="0" fontId="6" fillId="0" borderId="34" xfId="0" applyFont="1" applyBorder="1" applyAlignment="1">
      <alignment horizontal="left" vertical="center" wrapText="1"/>
    </xf>
    <xf numFmtId="0" fontId="6" fillId="0" borderId="0" xfId="0" applyFont="1" applyAlignment="1">
      <alignment wrapText="1"/>
    </xf>
    <xf numFmtId="0" fontId="2" fillId="8" borderId="36" xfId="0" applyFont="1" applyFill="1" applyBorder="1" applyAlignment="1">
      <alignment horizontal="left" vertical="center"/>
    </xf>
    <xf numFmtId="0" fontId="6" fillId="0" borderId="33" xfId="0" applyFont="1" applyBorder="1" applyAlignment="1">
      <alignment horizontal="left" vertical="center" wrapText="1"/>
    </xf>
    <xf numFmtId="0" fontId="6" fillId="0" borderId="35" xfId="0" applyFont="1" applyBorder="1" applyAlignment="1">
      <alignment vertical="center" wrapText="1"/>
    </xf>
    <xf numFmtId="0" fontId="6" fillId="0" borderId="0" xfId="0" applyFont="1"/>
    <xf numFmtId="0" fontId="6" fillId="0" borderId="0" xfId="0" applyFont="1" applyAlignment="1">
      <alignment horizontal="left" vertical="center" wrapText="1"/>
    </xf>
    <xf numFmtId="0" fontId="7" fillId="0" borderId="3"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35" xfId="0" applyFont="1" applyBorder="1" applyAlignment="1">
      <alignment horizontal="left" vertical="center" wrapText="1"/>
    </xf>
    <xf numFmtId="0" fontId="6" fillId="0" borderId="34" xfId="0" applyFont="1" applyBorder="1" applyAlignment="1">
      <alignment vertical="center" wrapText="1"/>
    </xf>
    <xf numFmtId="0" fontId="8" fillId="8" borderId="33" xfId="0" applyFont="1" applyFill="1" applyBorder="1" applyAlignment="1">
      <alignment horizontal="left" vertical="center" wrapText="1"/>
    </xf>
    <xf numFmtId="0" fontId="9" fillId="0" borderId="0" xfId="0" applyFont="1" applyAlignment="1">
      <alignment horizontal="left" vertical="center" wrapText="1"/>
    </xf>
    <xf numFmtId="0" fontId="0" fillId="0" borderId="0" xfId="0" applyAlignment="1">
      <alignment horizontal="left" vertical="center" wrapText="1" indent="1"/>
    </xf>
    <xf numFmtId="0" fontId="0" fillId="0" borderId="1" xfId="0" applyBorder="1" applyAlignment="1">
      <alignment horizontal="left" vertical="center" wrapText="1" indent="1"/>
    </xf>
    <xf numFmtId="0" fontId="0" fillId="7" borderId="0" xfId="0" applyFill="1" applyAlignment="1">
      <alignment horizontal="left" vertical="center" indent="1"/>
    </xf>
    <xf numFmtId="0" fontId="0" fillId="7" borderId="0" xfId="0" quotePrefix="1" applyFill="1" applyAlignment="1">
      <alignment horizontal="left" vertical="center" wrapText="1" indent="1"/>
    </xf>
    <xf numFmtId="0" fontId="0" fillId="7" borderId="0" xfId="0" applyFill="1" applyAlignment="1">
      <alignment horizontal="left" vertical="center" wrapText="1" indent="1"/>
    </xf>
    <xf numFmtId="0" fontId="0" fillId="0" borderId="0" xfId="0" applyAlignment="1">
      <alignment horizontal="left" vertical="center" wrapText="1" indent="1" shrinkToFit="1"/>
    </xf>
    <xf numFmtId="0" fontId="10" fillId="0" borderId="0" xfId="0" applyFont="1" applyAlignment="1">
      <alignment horizontal="left" vertical="center" indent="1"/>
    </xf>
    <xf numFmtId="0" fontId="6" fillId="0" borderId="0" xfId="0" applyFont="1" applyAlignment="1">
      <alignment wrapText="1"/>
    </xf>
    <xf numFmtId="0" fontId="5" fillId="6" borderId="7" xfId="0" applyFont="1" applyFill="1" applyBorder="1" applyAlignment="1">
      <alignment horizontal="left" vertical="center" indent="1"/>
    </xf>
    <xf numFmtId="0" fontId="5" fillId="6" borderId="8" xfId="0" applyFont="1" applyFill="1" applyBorder="1" applyAlignment="1">
      <alignment horizontal="left" vertical="center" indent="1"/>
    </xf>
    <xf numFmtId="0" fontId="3" fillId="6" borderId="5"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7" xfId="0" applyFont="1" applyFill="1" applyBorder="1" applyAlignment="1">
      <alignment horizontal="left" vertical="center"/>
    </xf>
    <xf numFmtId="0" fontId="3" fillId="6" borderId="22" xfId="0" applyFont="1" applyFill="1" applyBorder="1" applyAlignment="1">
      <alignment horizontal="left" vertical="center"/>
    </xf>
    <xf numFmtId="0" fontId="3" fillId="6" borderId="31" xfId="0" applyFont="1" applyFill="1" applyBorder="1" applyAlignment="1">
      <alignment horizontal="left" vertical="center"/>
    </xf>
    <xf numFmtId="0" fontId="0" fillId="0" borderId="2" xfId="0" applyBorder="1" applyAlignment="1">
      <alignment horizontal="center"/>
    </xf>
    <xf numFmtId="0" fontId="1" fillId="3" borderId="0" xfId="0" applyFont="1" applyFill="1" applyAlignment="1">
      <alignment horizontal="center"/>
    </xf>
    <xf numFmtId="0" fontId="5" fillId="6" borderId="5" xfId="0" applyFont="1" applyFill="1" applyBorder="1" applyAlignment="1">
      <alignment horizontal="left" vertical="center" indent="1"/>
    </xf>
    <xf numFmtId="0" fontId="5" fillId="6" borderId="6" xfId="0" applyFont="1" applyFill="1" applyBorder="1" applyAlignment="1">
      <alignment horizontal="left" vertical="center" indent="1"/>
    </xf>
  </cellXfs>
  <cellStyles count="1">
    <cellStyle name="Normal" xfId="0" builtinId="0"/>
  </cellStyles>
  <dxfs count="45">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FF00"/>
        </patternFill>
      </fill>
    </dxf>
    <dxf>
      <font>
        <color rgb="FFFF0000"/>
      </font>
    </dxf>
    <dxf>
      <font>
        <color rgb="FFFF0000"/>
      </font>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numFmt numFmtId="0" formatCode="General"/>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1"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1"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1"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color theme="1"/>
        <name val="Calibri"/>
        <scheme val="minor"/>
      </font>
      <fill>
        <patternFill patternType="none">
          <fgColor indexed="64"/>
          <bgColor indexed="65"/>
        </patternFill>
      </fill>
      <alignment horizontal="left" vertical="center" textRotation="0" wrapText="0" relativeIndent="1" justifyLastLine="0" shrinkToFit="0" readingOrder="0"/>
    </dxf>
    <dxf>
      <border outline="0">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relativeIndent="1"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W56" totalsRowShown="0" headerRowDxfId="44" dataDxfId="42" headerRowBorderDxfId="43" tableBorderDxfId="41" totalsRowBorderDxfId="40">
  <autoFilter ref="A1:W56" xr:uid="{00000000-0009-0000-0100-000001000000}"/>
  <tableColumns count="23">
    <tableColumn id="14" xr3:uid="{00000000-0010-0000-0000-00000E000000}" name="N°" dataDxfId="39"/>
    <tableColumn id="15" xr3:uid="{00000000-0010-0000-0000-00000F000000}" name="Phase de vie" dataDxfId="38"/>
    <tableColumn id="16" xr3:uid="{00000000-0010-0000-0000-000010000000}" name="Activités " dataDxfId="37"/>
    <tableColumn id="1" xr3:uid="{00000000-0010-0000-0000-000001000000}" name="Phénomènes dangereux _x000a_(annexe D EN 378-2)" dataDxfId="36"/>
    <tableColumn id="17" xr3:uid="{00000000-0010-0000-0000-000011000000}" name="Situation dangereuse" dataDxfId="35"/>
    <tableColumn id="2" xr3:uid="{00000000-0010-0000-0000-000002000000}" name="Causes " dataDxfId="34"/>
    <tableColumn id="3" xr3:uid="{00000000-0010-0000-0000-000003000000}" name="Effets-Impact _x000a_(dommage)" dataDxfId="33"/>
    <tableColumn id="6" xr3:uid="{00000000-0010-0000-0000-000006000000}" name="Occurrence 1" dataDxfId="32"/>
    <tableColumn id="7" xr3:uid="{00000000-0010-0000-0000-000007000000}" name="Gravité P1_x000a_(personnes)" dataDxfId="31"/>
    <tableColumn id="21" xr3:uid="{00000000-0010-0000-0000-000015000000}" name="Gravité B1_x000a_(biens)" dataDxfId="30"/>
    <tableColumn id="20" xr3:uid="{00000000-0010-0000-0000-000014000000}" name="Gravité E1_x000a_(environnements)" dataDxfId="29"/>
    <tableColumn id="22" xr3:uid="{00000000-0010-0000-0000-000016000000}" name="Max (I→K)_x000a_Gravité max" dataDxfId="28">
      <calculatedColumnFormula>MAX(I2:K2)</calculatedColumnFormula>
    </tableColumn>
    <tableColumn id="8" xr3:uid="{00000000-0010-0000-0000-000008000000}" name="IPR_x000a_(cotation du risque)" dataDxfId="27">
      <calculatedColumnFormula>H2*L2</calculatedColumnFormula>
    </tableColumn>
    <tableColumn id="9" xr3:uid="{00000000-0010-0000-0000-000009000000}" name="Actions de maitrise (suppression ou mesure de protection)" dataDxfId="26"/>
    <tableColumn id="10" xr3:uid="{00000000-0010-0000-0000-00000A000000}" name="Détection 2" dataDxfId="25"/>
    <tableColumn id="18" xr3:uid="{00000000-0010-0000-0000-000012000000}" name="Informations (notice)" dataDxfId="24"/>
    <tableColumn id="11" xr3:uid="{00000000-0010-0000-0000-00000B000000}" name="Occurence 2" dataDxfId="23"/>
    <tableColumn id="12" xr3:uid="{00000000-0010-0000-0000-00000C000000}" name="Gravité P2" dataDxfId="22"/>
    <tableColumn id="26" xr3:uid="{00000000-0010-0000-0000-00001A000000}" name="Gravité B2" dataDxfId="21"/>
    <tableColumn id="25" xr3:uid="{00000000-0010-0000-0000-000019000000}" name="Gravité E2" dataDxfId="20"/>
    <tableColumn id="27" xr3:uid="{00000000-0010-0000-0000-00001B000000}" name="Max (R→T)" dataDxfId="19">
      <calculatedColumnFormula>MAX(Tableau1[[#This Row],[Gravité P2]:[Gravité E2]])</calculatedColumnFormula>
    </tableColumn>
    <tableColumn id="13" xr3:uid="{00000000-0010-0000-0000-00000D000000}" name="IPR 2_x000a_(risque)" dataDxfId="18">
      <calculatedColumnFormula>Q2*U2</calculatedColumnFormula>
    </tableColumn>
    <tableColumn id="19" xr3:uid="{00000000-0010-0000-0000-000013000000}" name="Info complémentaires (notice)" dataDxfId="17"/>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4"/>
  <sheetViews>
    <sheetView showGridLines="0" tabSelected="1" topLeftCell="I1" zoomScaleNormal="100" workbookViewId="0">
      <pane ySplit="1" topLeftCell="A52" activePane="bottomLeft" state="frozen"/>
      <selection activeCell="C31" sqref="C31"/>
      <selection pane="bottomLeft" activeCell="P55" sqref="P55"/>
    </sheetView>
  </sheetViews>
  <sheetFormatPr baseColWidth="10" defaultColWidth="11.44140625" defaultRowHeight="14.4" x14ac:dyDescent="0.3"/>
  <cols>
    <col min="1" max="1" width="7.44140625" style="10" customWidth="1"/>
    <col min="2" max="2" width="13.88671875" style="10" customWidth="1"/>
    <col min="3" max="3" width="42" style="10" bestFit="1" customWidth="1"/>
    <col min="4" max="4" width="31.5546875" style="10" bestFit="1" customWidth="1"/>
    <col min="5" max="5" width="32.33203125" style="10" customWidth="1"/>
    <col min="6" max="6" width="66.44140625" style="10" customWidth="1"/>
    <col min="7" max="7" width="31.88671875" style="10" customWidth="1"/>
    <col min="8" max="11" width="13.6640625" style="10" customWidth="1"/>
    <col min="12" max="12" width="0.44140625" style="10" customWidth="1"/>
    <col min="13" max="13" width="13.6640625" style="10" customWidth="1"/>
    <col min="14" max="14" width="119" style="10" bestFit="1" customWidth="1"/>
    <col min="15" max="15" width="14.6640625" style="10" bestFit="1" customWidth="1"/>
    <col min="16" max="16" width="75.5546875" style="10" customWidth="1"/>
    <col min="17" max="17" width="15.33203125" style="10" bestFit="1" customWidth="1"/>
    <col min="18" max="19" width="13.6640625" style="10" customWidth="1"/>
    <col min="20" max="20" width="13.5546875" style="10" bestFit="1" customWidth="1"/>
    <col min="21" max="21" width="14.44140625" style="10" bestFit="1" customWidth="1"/>
    <col min="22" max="22" width="17" style="10" bestFit="1" customWidth="1"/>
    <col min="23" max="23" width="90.5546875" style="10" customWidth="1"/>
    <col min="24" max="27" width="11.5546875" style="10" customWidth="1"/>
    <col min="28" max="16384" width="11.44140625" style="10"/>
  </cols>
  <sheetData>
    <row r="1" spans="1:23" ht="98.25" customHeight="1" x14ac:dyDescent="0.3">
      <c r="A1" s="49" t="s">
        <v>3</v>
      </c>
      <c r="B1" s="49" t="s">
        <v>10</v>
      </c>
      <c r="C1" s="49" t="s">
        <v>252</v>
      </c>
      <c r="D1" s="49" t="s">
        <v>27</v>
      </c>
      <c r="E1" s="49" t="s">
        <v>13</v>
      </c>
      <c r="F1" s="49" t="s">
        <v>47</v>
      </c>
      <c r="G1" s="49" t="s">
        <v>28</v>
      </c>
      <c r="H1" s="49" t="s">
        <v>33</v>
      </c>
      <c r="I1" s="49" t="s">
        <v>253</v>
      </c>
      <c r="J1" s="49" t="s">
        <v>254</v>
      </c>
      <c r="K1" s="49" t="s">
        <v>255</v>
      </c>
      <c r="L1" s="49" t="s">
        <v>256</v>
      </c>
      <c r="M1" s="49" t="s">
        <v>257</v>
      </c>
      <c r="N1" s="49" t="s">
        <v>26</v>
      </c>
      <c r="O1" s="49" t="s">
        <v>0</v>
      </c>
      <c r="P1" s="49" t="s">
        <v>25</v>
      </c>
      <c r="Q1" s="49" t="s">
        <v>14</v>
      </c>
      <c r="R1" s="49" t="s">
        <v>29</v>
      </c>
      <c r="S1" s="49" t="s">
        <v>30</v>
      </c>
      <c r="T1" s="49" t="s">
        <v>31</v>
      </c>
      <c r="U1" s="49" t="s">
        <v>35</v>
      </c>
      <c r="V1" s="10" t="s">
        <v>32</v>
      </c>
      <c r="W1" s="50" t="s">
        <v>34</v>
      </c>
    </row>
    <row r="2" spans="1:23" ht="57.6" x14ac:dyDescent="0.3">
      <c r="A2" s="49">
        <v>1</v>
      </c>
      <c r="B2" s="49" t="s">
        <v>41</v>
      </c>
      <c r="C2" s="49" t="s">
        <v>258</v>
      </c>
      <c r="D2" s="49" t="s">
        <v>265</v>
      </c>
      <c r="E2" s="49" t="s">
        <v>266</v>
      </c>
      <c r="F2" s="49" t="s">
        <v>302</v>
      </c>
      <c r="G2" s="49" t="s">
        <v>57</v>
      </c>
      <c r="H2" s="49">
        <v>4</v>
      </c>
      <c r="I2" s="49">
        <v>3</v>
      </c>
      <c r="J2" s="49">
        <v>2</v>
      </c>
      <c r="K2" s="49">
        <v>1</v>
      </c>
      <c r="L2" s="49">
        <f>MAX(I2:K2)</f>
        <v>3</v>
      </c>
      <c r="M2" s="10">
        <f t="shared" ref="M2:M7" si="0">H2*L2</f>
        <v>12</v>
      </c>
      <c r="N2" s="49" t="s">
        <v>340</v>
      </c>
      <c r="O2" s="49"/>
      <c r="P2" s="49"/>
      <c r="Q2" s="49">
        <v>1</v>
      </c>
      <c r="R2" s="49">
        <v>3</v>
      </c>
      <c r="S2" s="49">
        <v>2</v>
      </c>
      <c r="T2" s="49">
        <v>1</v>
      </c>
      <c r="U2" s="49">
        <f>MAX(Tableau1[[#This Row],[Gravité P2]:[Gravité E2]])</f>
        <v>3</v>
      </c>
      <c r="V2" s="10">
        <f>Q2*U2</f>
        <v>3</v>
      </c>
      <c r="W2" s="49"/>
    </row>
    <row r="3" spans="1:23" ht="72" x14ac:dyDescent="0.3">
      <c r="A3" s="49">
        <v>2</v>
      </c>
      <c r="B3" s="49" t="s">
        <v>41</v>
      </c>
      <c r="C3" s="49" t="s">
        <v>258</v>
      </c>
      <c r="D3" s="49" t="s">
        <v>40</v>
      </c>
      <c r="E3" s="49" t="s">
        <v>267</v>
      </c>
      <c r="F3" s="49" t="s">
        <v>301</v>
      </c>
      <c r="G3" s="49" t="s">
        <v>139</v>
      </c>
      <c r="H3" s="49">
        <v>4</v>
      </c>
      <c r="I3" s="49">
        <v>4</v>
      </c>
      <c r="J3" s="49">
        <v>2</v>
      </c>
      <c r="K3" s="49">
        <v>1</v>
      </c>
      <c r="L3" s="49">
        <f>MAX(I3:K3)</f>
        <v>4</v>
      </c>
      <c r="M3" s="10">
        <f t="shared" si="0"/>
        <v>16</v>
      </c>
      <c r="N3" s="49" t="s">
        <v>341</v>
      </c>
      <c r="O3" s="49"/>
      <c r="P3" s="49"/>
      <c r="Q3" s="49">
        <v>2</v>
      </c>
      <c r="R3" s="49">
        <v>2</v>
      </c>
      <c r="S3" s="49">
        <v>2</v>
      </c>
      <c r="T3" s="49">
        <v>1</v>
      </c>
      <c r="U3" s="49">
        <f>MAX(Tableau1[[#This Row],[Gravité P2]:[Gravité E2]])</f>
        <v>2</v>
      </c>
      <c r="V3" s="10">
        <f>Q3*U3</f>
        <v>4</v>
      </c>
      <c r="W3" s="49"/>
    </row>
    <row r="4" spans="1:23" ht="72" x14ac:dyDescent="0.3">
      <c r="A4" s="49">
        <v>3</v>
      </c>
      <c r="B4" s="49" t="s">
        <v>41</v>
      </c>
      <c r="C4" s="49" t="s">
        <v>259</v>
      </c>
      <c r="D4" s="49" t="s">
        <v>36</v>
      </c>
      <c r="E4" s="49" t="s">
        <v>66</v>
      </c>
      <c r="F4" s="49" t="s">
        <v>300</v>
      </c>
      <c r="G4" s="49" t="s">
        <v>140</v>
      </c>
      <c r="H4" s="49">
        <v>4</v>
      </c>
      <c r="I4" s="49">
        <v>4</v>
      </c>
      <c r="J4" s="49">
        <v>2</v>
      </c>
      <c r="K4" s="49">
        <v>1</v>
      </c>
      <c r="L4" s="49">
        <f>MAX(I4:K4)</f>
        <v>4</v>
      </c>
      <c r="M4" s="10">
        <f t="shared" si="0"/>
        <v>16</v>
      </c>
      <c r="N4" s="49" t="s">
        <v>342</v>
      </c>
      <c r="O4" s="49"/>
      <c r="P4" s="49"/>
      <c r="Q4" s="49">
        <v>3</v>
      </c>
      <c r="R4" s="49">
        <v>1</v>
      </c>
      <c r="S4" s="49">
        <v>1</v>
      </c>
      <c r="T4" s="49">
        <v>1</v>
      </c>
      <c r="U4" s="49">
        <f>MAX(Tableau1[[#This Row],[Gravité P2]:[Gravité E2]])</f>
        <v>1</v>
      </c>
      <c r="V4" s="10">
        <f>Q4*U4</f>
        <v>3</v>
      </c>
      <c r="W4" s="49"/>
    </row>
    <row r="5" spans="1:23" ht="72" x14ac:dyDescent="0.3">
      <c r="A5" s="49">
        <v>4</v>
      </c>
      <c r="B5" s="49" t="s">
        <v>41</v>
      </c>
      <c r="C5" s="49" t="s">
        <v>260</v>
      </c>
      <c r="D5" s="49" t="s">
        <v>46</v>
      </c>
      <c r="E5" s="49" t="s">
        <v>141</v>
      </c>
      <c r="F5" s="49" t="s">
        <v>299</v>
      </c>
      <c r="G5" s="49" t="s">
        <v>142</v>
      </c>
      <c r="H5" s="49">
        <v>3</v>
      </c>
      <c r="I5" s="49">
        <v>3</v>
      </c>
      <c r="J5" s="49">
        <v>2</v>
      </c>
      <c r="K5" s="49">
        <v>1</v>
      </c>
      <c r="L5" s="49">
        <f>MAX(I5:K5)</f>
        <v>3</v>
      </c>
      <c r="M5" s="10">
        <f t="shared" si="0"/>
        <v>9</v>
      </c>
      <c r="N5" s="49" t="s">
        <v>343</v>
      </c>
      <c r="O5" s="49"/>
      <c r="P5" s="49"/>
      <c r="Q5" s="49">
        <v>2</v>
      </c>
      <c r="R5" s="49">
        <v>2</v>
      </c>
      <c r="S5" s="49">
        <v>2</v>
      </c>
      <c r="T5" s="49">
        <v>1</v>
      </c>
      <c r="U5" s="49">
        <f>MAX(Tableau1[[#This Row],[Gravité P2]:[Gravité E2]])</f>
        <v>2</v>
      </c>
      <c r="V5" s="10">
        <f>Q5*U5</f>
        <v>4</v>
      </c>
      <c r="W5" s="49"/>
    </row>
    <row r="6" spans="1:23" x14ac:dyDescent="0.3">
      <c r="B6" s="51"/>
      <c r="C6" s="51"/>
      <c r="D6" s="52"/>
      <c r="E6" s="53"/>
      <c r="F6" s="53"/>
      <c r="G6" s="53"/>
      <c r="H6" s="51"/>
      <c r="I6" s="51"/>
      <c r="J6" s="51"/>
      <c r="K6" s="51"/>
      <c r="L6" s="51">
        <f>MAX(I6:K6)</f>
        <v>0</v>
      </c>
      <c r="M6" s="51">
        <f t="shared" si="0"/>
        <v>0</v>
      </c>
      <c r="N6" s="53"/>
      <c r="O6" s="51"/>
      <c r="P6" s="51"/>
      <c r="Q6" s="51"/>
      <c r="R6" s="51"/>
      <c r="S6" s="51"/>
      <c r="T6" s="51"/>
      <c r="U6" s="51">
        <f>MAX(Tableau1[[#This Row],[Gravité P2]:[Gravité E2]])</f>
        <v>0</v>
      </c>
      <c r="V6" s="51">
        <f t="shared" ref="V6" si="1">Q6*U6</f>
        <v>0</v>
      </c>
      <c r="W6" s="51"/>
    </row>
    <row r="7" spans="1:23" ht="43.2" x14ac:dyDescent="0.3">
      <c r="A7" s="10">
        <v>5</v>
      </c>
      <c r="B7" s="10" t="s">
        <v>42</v>
      </c>
      <c r="C7" s="10" t="s">
        <v>43</v>
      </c>
      <c r="D7" s="49" t="s">
        <v>40</v>
      </c>
      <c r="E7" s="49" t="s">
        <v>76</v>
      </c>
      <c r="F7" s="49" t="s">
        <v>71</v>
      </c>
      <c r="G7" s="49" t="s">
        <v>50</v>
      </c>
      <c r="H7" s="10">
        <v>4</v>
      </c>
      <c r="I7" s="10">
        <v>4</v>
      </c>
      <c r="J7" s="10">
        <v>3</v>
      </c>
      <c r="K7" s="10">
        <v>1</v>
      </c>
      <c r="L7" s="10">
        <f t="shared" ref="L7:L45" si="2">MAX(I7:K7)</f>
        <v>4</v>
      </c>
      <c r="M7" s="10">
        <f t="shared" si="0"/>
        <v>16</v>
      </c>
      <c r="N7" s="49" t="s">
        <v>344</v>
      </c>
      <c r="P7" s="49" t="s">
        <v>308</v>
      </c>
      <c r="Q7" s="10">
        <v>2</v>
      </c>
      <c r="R7" s="10">
        <v>3</v>
      </c>
      <c r="S7" s="10">
        <v>3</v>
      </c>
      <c r="T7" s="10">
        <v>1</v>
      </c>
      <c r="U7" s="10">
        <f>MAX(Tableau1[[#This Row],[Gravité P2]:[Gravité E2]])</f>
        <v>3</v>
      </c>
      <c r="V7" s="10">
        <f t="shared" ref="V7:V45" si="3">Q7*U7</f>
        <v>6</v>
      </c>
      <c r="W7" s="49" t="s">
        <v>310</v>
      </c>
    </row>
    <row r="8" spans="1:23" ht="43.2" x14ac:dyDescent="0.3">
      <c r="A8" s="10">
        <f t="shared" ref="A8:A49" si="4">A7+1</f>
        <v>6</v>
      </c>
      <c r="B8" s="10" t="s">
        <v>42</v>
      </c>
      <c r="C8" s="10" t="s">
        <v>43</v>
      </c>
      <c r="D8" s="49" t="s">
        <v>46</v>
      </c>
      <c r="E8" s="49" t="s">
        <v>49</v>
      </c>
      <c r="F8" s="49" t="s">
        <v>298</v>
      </c>
      <c r="G8" s="49" t="s">
        <v>307</v>
      </c>
      <c r="H8" s="10">
        <v>3</v>
      </c>
      <c r="I8" s="10">
        <v>3</v>
      </c>
      <c r="J8" s="10">
        <v>3</v>
      </c>
      <c r="K8" s="10">
        <v>1</v>
      </c>
      <c r="L8" s="10">
        <f t="shared" si="2"/>
        <v>3</v>
      </c>
      <c r="M8" s="10">
        <f t="shared" ref="M8:M45" si="5">H8*L8</f>
        <v>9</v>
      </c>
      <c r="N8" s="49" t="s">
        <v>345</v>
      </c>
      <c r="Q8" s="10">
        <v>2</v>
      </c>
      <c r="R8" s="10">
        <v>1</v>
      </c>
      <c r="S8" s="10">
        <v>3</v>
      </c>
      <c r="T8" s="10">
        <v>1</v>
      </c>
      <c r="U8" s="10">
        <f>MAX(Tableau1[[#This Row],[Gravité P2]:[Gravité E2]])</f>
        <v>3</v>
      </c>
      <c r="V8" s="10">
        <f t="shared" si="3"/>
        <v>6</v>
      </c>
      <c r="W8" s="49" t="s">
        <v>311</v>
      </c>
    </row>
    <row r="9" spans="1:23" x14ac:dyDescent="0.3">
      <c r="B9" s="51"/>
      <c r="C9" s="51"/>
      <c r="D9" s="52"/>
      <c r="E9" s="53"/>
      <c r="F9" s="53"/>
      <c r="G9" s="53"/>
      <c r="H9" s="51"/>
      <c r="I9" s="51"/>
      <c r="J9" s="51"/>
      <c r="K9" s="51"/>
      <c r="L9" s="51">
        <f>MAX(I9:K9)</f>
        <v>0</v>
      </c>
      <c r="M9" s="51">
        <f>H9*L9</f>
        <v>0</v>
      </c>
      <c r="N9" s="53"/>
      <c r="O9" s="51"/>
      <c r="P9" s="51"/>
      <c r="Q9" s="51"/>
      <c r="R9" s="51"/>
      <c r="S9" s="51"/>
      <c r="T9" s="51"/>
      <c r="U9" s="51">
        <f>MAX(Tableau1[[#This Row],[Gravité P2]:[Gravité E2]])</f>
        <v>0</v>
      </c>
      <c r="V9" s="51">
        <f t="shared" si="3"/>
        <v>0</v>
      </c>
      <c r="W9" s="51"/>
    </row>
    <row r="10" spans="1:23" ht="28.8" x14ac:dyDescent="0.3">
      <c r="A10" s="10">
        <v>7</v>
      </c>
      <c r="B10" s="10" t="s">
        <v>42</v>
      </c>
      <c r="C10" s="10" t="s">
        <v>51</v>
      </c>
      <c r="D10" s="10" t="s">
        <v>53</v>
      </c>
      <c r="E10" s="49" t="s">
        <v>48</v>
      </c>
      <c r="F10" s="49" t="s">
        <v>297</v>
      </c>
      <c r="G10" s="49" t="s">
        <v>57</v>
      </c>
      <c r="H10" s="10">
        <v>3</v>
      </c>
      <c r="I10" s="10">
        <v>2</v>
      </c>
      <c r="J10" s="10">
        <v>1</v>
      </c>
      <c r="K10" s="10">
        <v>1</v>
      </c>
      <c r="L10" s="10">
        <f>MAX(I10:K10)</f>
        <v>2</v>
      </c>
      <c r="M10" s="10">
        <f t="shared" si="5"/>
        <v>6</v>
      </c>
      <c r="N10" s="10" t="s">
        <v>346</v>
      </c>
      <c r="Q10" s="10">
        <v>2</v>
      </c>
      <c r="R10" s="10">
        <v>2</v>
      </c>
      <c r="S10" s="10">
        <v>1</v>
      </c>
      <c r="T10" s="10">
        <v>1</v>
      </c>
      <c r="U10" s="10">
        <f>MAX(Tableau1[[#This Row],[Gravité P2]:[Gravité E2]])</f>
        <v>2</v>
      </c>
      <c r="V10" s="10">
        <f t="shared" si="3"/>
        <v>4</v>
      </c>
      <c r="W10" s="49" t="s">
        <v>312</v>
      </c>
    </row>
    <row r="11" spans="1:23" ht="57.6" x14ac:dyDescent="0.3">
      <c r="A11" s="10">
        <f t="shared" si="4"/>
        <v>8</v>
      </c>
      <c r="B11" s="10" t="s">
        <v>42</v>
      </c>
      <c r="C11" s="10" t="s">
        <v>51</v>
      </c>
      <c r="D11" s="49" t="s">
        <v>40</v>
      </c>
      <c r="E11" s="49" t="s">
        <v>76</v>
      </c>
      <c r="F11" s="49" t="s">
        <v>296</v>
      </c>
      <c r="G11" s="49" t="s">
        <v>50</v>
      </c>
      <c r="H11" s="10">
        <v>3</v>
      </c>
      <c r="I11" s="10">
        <v>5</v>
      </c>
      <c r="J11" s="10">
        <v>3</v>
      </c>
      <c r="K11" s="10">
        <v>2</v>
      </c>
      <c r="L11" s="10">
        <f t="shared" si="2"/>
        <v>5</v>
      </c>
      <c r="M11" s="10">
        <f>H11*L11</f>
        <v>15</v>
      </c>
      <c r="N11" s="49" t="s">
        <v>347</v>
      </c>
      <c r="P11" s="49" t="s">
        <v>309</v>
      </c>
      <c r="Q11" s="10">
        <v>1</v>
      </c>
      <c r="R11" s="10">
        <v>3</v>
      </c>
      <c r="S11" s="10">
        <v>3</v>
      </c>
      <c r="T11" s="10">
        <v>2</v>
      </c>
      <c r="U11" s="10">
        <f>MAX(Tableau1[[#This Row],[Gravité P2]:[Gravité E2]])</f>
        <v>3</v>
      </c>
      <c r="V11" s="10">
        <f t="shared" si="3"/>
        <v>3</v>
      </c>
      <c r="W11" s="49"/>
    </row>
    <row r="12" spans="1:23" ht="43.2" x14ac:dyDescent="0.3">
      <c r="A12" s="10">
        <f t="shared" si="4"/>
        <v>9</v>
      </c>
      <c r="B12" s="10" t="s">
        <v>42</v>
      </c>
      <c r="C12" s="10" t="s">
        <v>51</v>
      </c>
      <c r="D12" s="49" t="s">
        <v>46</v>
      </c>
      <c r="E12" s="49" t="s">
        <v>49</v>
      </c>
      <c r="F12" s="49" t="s">
        <v>44</v>
      </c>
      <c r="G12" s="49" t="s">
        <v>307</v>
      </c>
      <c r="H12" s="10">
        <v>3</v>
      </c>
      <c r="I12" s="10">
        <v>3</v>
      </c>
      <c r="J12" s="10">
        <v>3</v>
      </c>
      <c r="K12" s="10">
        <v>2</v>
      </c>
      <c r="L12" s="10">
        <f t="shared" si="2"/>
        <v>3</v>
      </c>
      <c r="M12" s="10">
        <f t="shared" si="5"/>
        <v>9</v>
      </c>
      <c r="N12" s="49" t="s">
        <v>348</v>
      </c>
      <c r="P12" s="49"/>
      <c r="Q12" s="10">
        <v>1</v>
      </c>
      <c r="R12" s="10">
        <v>2</v>
      </c>
      <c r="S12" s="10">
        <v>3</v>
      </c>
      <c r="T12" s="10">
        <v>2</v>
      </c>
      <c r="U12" s="10">
        <f>MAX(Tableau1[[#This Row],[Gravité P2]:[Gravité E2]])</f>
        <v>3</v>
      </c>
      <c r="V12" s="10">
        <f t="shared" si="3"/>
        <v>3</v>
      </c>
    </row>
    <row r="13" spans="1:23" ht="43.2" x14ac:dyDescent="0.3">
      <c r="A13" s="10">
        <f t="shared" si="4"/>
        <v>10</v>
      </c>
      <c r="B13" s="10" t="s">
        <v>42</v>
      </c>
      <c r="C13" s="10" t="s">
        <v>51</v>
      </c>
      <c r="D13" s="49" t="s">
        <v>70</v>
      </c>
      <c r="E13" s="49" t="s">
        <v>85</v>
      </c>
      <c r="F13" s="49" t="s">
        <v>60</v>
      </c>
      <c r="G13" s="49" t="s">
        <v>303</v>
      </c>
      <c r="H13" s="10">
        <v>3</v>
      </c>
      <c r="I13" s="10">
        <v>4</v>
      </c>
      <c r="J13" s="10">
        <v>1</v>
      </c>
      <c r="K13" s="10">
        <v>1</v>
      </c>
      <c r="L13" s="10">
        <f t="shared" si="2"/>
        <v>4</v>
      </c>
      <c r="M13" s="10">
        <f t="shared" si="5"/>
        <v>12</v>
      </c>
      <c r="N13" s="49" t="s">
        <v>349</v>
      </c>
      <c r="P13" s="10" t="s">
        <v>313</v>
      </c>
      <c r="Q13" s="10">
        <v>1</v>
      </c>
      <c r="R13" s="10">
        <v>3</v>
      </c>
      <c r="S13" s="10">
        <v>1</v>
      </c>
      <c r="T13" s="10">
        <v>1</v>
      </c>
      <c r="U13" s="10">
        <f>MAX(Tableau1[[#This Row],[Gravité P2]:[Gravité E2]])</f>
        <v>3</v>
      </c>
      <c r="V13" s="10">
        <f t="shared" si="3"/>
        <v>3</v>
      </c>
    </row>
    <row r="14" spans="1:23" ht="28.8" x14ac:dyDescent="0.3">
      <c r="A14" s="10">
        <f t="shared" si="4"/>
        <v>11</v>
      </c>
      <c r="B14" s="10" t="s">
        <v>42</v>
      </c>
      <c r="C14" s="10" t="s">
        <v>51</v>
      </c>
      <c r="D14" s="49" t="s">
        <v>70</v>
      </c>
      <c r="E14" s="49" t="s">
        <v>268</v>
      </c>
      <c r="F14" s="49" t="s">
        <v>52</v>
      </c>
      <c r="G14" s="49" t="s">
        <v>304</v>
      </c>
      <c r="H14" s="10">
        <v>3</v>
      </c>
      <c r="I14" s="10">
        <v>3</v>
      </c>
      <c r="J14" s="10">
        <v>1</v>
      </c>
      <c r="K14" s="10">
        <v>1</v>
      </c>
      <c r="L14" s="10">
        <f t="shared" si="2"/>
        <v>3</v>
      </c>
      <c r="M14" s="10">
        <f t="shared" si="5"/>
        <v>9</v>
      </c>
      <c r="N14" s="49" t="s">
        <v>350</v>
      </c>
      <c r="Q14" s="10">
        <v>2</v>
      </c>
      <c r="R14" s="10">
        <v>2</v>
      </c>
      <c r="S14" s="10">
        <v>1</v>
      </c>
      <c r="T14" s="10">
        <v>1</v>
      </c>
      <c r="U14" s="10">
        <f>MAX(Tableau1[[#This Row],[Gravité P2]:[Gravité E2]])</f>
        <v>2</v>
      </c>
      <c r="V14" s="10">
        <f t="shared" si="3"/>
        <v>4</v>
      </c>
      <c r="W14" s="10" t="s">
        <v>314</v>
      </c>
    </row>
    <row r="15" spans="1:23" ht="86.4" x14ac:dyDescent="0.3">
      <c r="A15" s="10">
        <f t="shared" si="4"/>
        <v>12</v>
      </c>
      <c r="B15" s="10" t="s">
        <v>42</v>
      </c>
      <c r="C15" s="10" t="s">
        <v>51</v>
      </c>
      <c r="D15" s="10" t="s">
        <v>40</v>
      </c>
      <c r="E15" s="49" t="s">
        <v>77</v>
      </c>
      <c r="F15" s="49" t="s">
        <v>295</v>
      </c>
      <c r="G15" s="49" t="s">
        <v>50</v>
      </c>
      <c r="H15" s="10">
        <v>3</v>
      </c>
      <c r="I15" s="10">
        <v>5</v>
      </c>
      <c r="J15" s="10">
        <v>3</v>
      </c>
      <c r="K15" s="10">
        <v>2</v>
      </c>
      <c r="L15" s="10">
        <f t="shared" si="2"/>
        <v>5</v>
      </c>
      <c r="M15" s="10">
        <f t="shared" si="5"/>
        <v>15</v>
      </c>
      <c r="N15" s="49" t="s">
        <v>351</v>
      </c>
      <c r="P15" s="49"/>
      <c r="Q15" s="10">
        <v>1</v>
      </c>
      <c r="R15" s="10">
        <v>3</v>
      </c>
      <c r="S15" s="10">
        <v>2</v>
      </c>
      <c r="T15" s="10">
        <v>2</v>
      </c>
      <c r="U15" s="10">
        <f>MAX(Tableau1[[#This Row],[Gravité P2]:[Gravité E2]])</f>
        <v>3</v>
      </c>
      <c r="V15" s="10">
        <f t="shared" si="3"/>
        <v>3</v>
      </c>
    </row>
    <row r="16" spans="1:23" ht="72" x14ac:dyDescent="0.3">
      <c r="A16" s="10">
        <f>A15+1</f>
        <v>13</v>
      </c>
      <c r="B16" s="10" t="s">
        <v>42</v>
      </c>
      <c r="C16" s="10" t="s">
        <v>51</v>
      </c>
      <c r="D16" s="10" t="s">
        <v>40</v>
      </c>
      <c r="E16" s="49" t="s">
        <v>77</v>
      </c>
      <c r="F16" s="49" t="s">
        <v>64</v>
      </c>
      <c r="G16" s="49" t="s">
        <v>50</v>
      </c>
      <c r="H16" s="10">
        <v>3</v>
      </c>
      <c r="I16" s="10">
        <v>5</v>
      </c>
      <c r="J16" s="10">
        <v>3</v>
      </c>
      <c r="K16" s="10">
        <v>2</v>
      </c>
      <c r="L16" s="10">
        <f>MAX(I16:K16)</f>
        <v>5</v>
      </c>
      <c r="M16" s="10">
        <f>H16*L16</f>
        <v>15</v>
      </c>
      <c r="N16" s="49" t="s">
        <v>352</v>
      </c>
      <c r="P16" s="49" t="s">
        <v>315</v>
      </c>
      <c r="Q16" s="10">
        <v>1</v>
      </c>
      <c r="R16" s="10">
        <v>3</v>
      </c>
      <c r="S16" s="10">
        <v>2</v>
      </c>
      <c r="T16" s="10">
        <v>2</v>
      </c>
      <c r="U16" s="10">
        <f>MAX(Tableau1[[#This Row],[Gravité P2]:[Gravité E2]])</f>
        <v>3</v>
      </c>
      <c r="V16" s="10">
        <f>Q16*U16</f>
        <v>3</v>
      </c>
    </row>
    <row r="17" spans="1:23" x14ac:dyDescent="0.3">
      <c r="B17" s="51"/>
      <c r="C17" s="51"/>
      <c r="D17" s="51"/>
      <c r="E17" s="53"/>
      <c r="F17" s="53"/>
      <c r="G17" s="53"/>
      <c r="H17" s="51"/>
      <c r="I17" s="51"/>
      <c r="J17" s="51"/>
      <c r="K17" s="51"/>
      <c r="L17" s="51">
        <f>MAX(I17:K17)</f>
        <v>0</v>
      </c>
      <c r="M17" s="51">
        <f>H17*L17</f>
        <v>0</v>
      </c>
      <c r="N17" s="51"/>
      <c r="O17" s="51"/>
      <c r="P17" s="51"/>
      <c r="Q17" s="51"/>
      <c r="R17" s="51"/>
      <c r="S17" s="51"/>
      <c r="T17" s="51"/>
      <c r="U17" s="51">
        <f>MAX(Tableau1[[#This Row],[Gravité P2]:[Gravité E2]])</f>
        <v>0</v>
      </c>
      <c r="V17" s="51">
        <f>Q17*U17</f>
        <v>0</v>
      </c>
      <c r="W17" s="51"/>
    </row>
    <row r="18" spans="1:23" ht="57.6" x14ac:dyDescent="0.3">
      <c r="A18" s="10">
        <v>14</v>
      </c>
      <c r="B18" s="10" t="s">
        <v>42</v>
      </c>
      <c r="C18" s="10" t="s">
        <v>15</v>
      </c>
      <c r="D18" s="49" t="s">
        <v>40</v>
      </c>
      <c r="E18" s="49" t="s">
        <v>76</v>
      </c>
      <c r="F18" s="49" t="s">
        <v>44</v>
      </c>
      <c r="G18" s="49" t="s">
        <v>50</v>
      </c>
      <c r="H18" s="10">
        <v>4</v>
      </c>
      <c r="I18" s="10">
        <v>4</v>
      </c>
      <c r="J18" s="10">
        <v>3</v>
      </c>
      <c r="K18" s="10">
        <v>1</v>
      </c>
      <c r="L18" s="10">
        <f t="shared" ref="L18:L19" si="6">MAX(I18:K18)</f>
        <v>4</v>
      </c>
      <c r="M18" s="10">
        <f>H18*L18</f>
        <v>16</v>
      </c>
      <c r="N18" s="49" t="s">
        <v>353</v>
      </c>
      <c r="P18" s="49"/>
      <c r="Q18" s="10">
        <v>2</v>
      </c>
      <c r="R18" s="10">
        <v>3</v>
      </c>
      <c r="S18" s="10">
        <v>2</v>
      </c>
      <c r="T18" s="10">
        <v>1</v>
      </c>
      <c r="U18" s="10">
        <f>MAX(Tableau1[[#This Row],[Gravité P2]:[Gravité E2]])</f>
        <v>3</v>
      </c>
      <c r="V18" s="10">
        <f t="shared" ref="V18:V19" si="7">Q18*U18</f>
        <v>6</v>
      </c>
      <c r="W18" s="49" t="s">
        <v>316</v>
      </c>
    </row>
    <row r="19" spans="1:23" ht="43.2" x14ac:dyDescent="0.3">
      <c r="A19" s="10">
        <f t="shared" si="4"/>
        <v>15</v>
      </c>
      <c r="B19" s="10" t="s">
        <v>42</v>
      </c>
      <c r="C19" s="10" t="s">
        <v>15</v>
      </c>
      <c r="D19" s="49" t="s">
        <v>46</v>
      </c>
      <c r="E19" s="49" t="s">
        <v>49</v>
      </c>
      <c r="F19" s="49" t="s">
        <v>44</v>
      </c>
      <c r="G19" s="49" t="s">
        <v>307</v>
      </c>
      <c r="H19" s="10">
        <v>3</v>
      </c>
      <c r="I19" s="10">
        <v>3</v>
      </c>
      <c r="J19" s="10">
        <v>3</v>
      </c>
      <c r="K19" s="10">
        <v>1</v>
      </c>
      <c r="L19" s="10">
        <f t="shared" si="6"/>
        <v>3</v>
      </c>
      <c r="M19" s="10">
        <f t="shared" ref="M19" si="8">H19*L19</f>
        <v>9</v>
      </c>
      <c r="N19" s="49" t="s">
        <v>354</v>
      </c>
      <c r="Q19" s="10">
        <v>1</v>
      </c>
      <c r="R19" s="10">
        <v>2</v>
      </c>
      <c r="S19" s="10">
        <v>3</v>
      </c>
      <c r="T19" s="10">
        <v>1</v>
      </c>
      <c r="U19" s="10">
        <f>MAX(Tableau1[[#This Row],[Gravité P2]:[Gravité E2]])</f>
        <v>3</v>
      </c>
      <c r="V19" s="10">
        <f t="shared" si="7"/>
        <v>3</v>
      </c>
    </row>
    <row r="20" spans="1:23" ht="28.8" x14ac:dyDescent="0.3">
      <c r="A20" s="10">
        <f t="shared" si="4"/>
        <v>16</v>
      </c>
      <c r="B20" s="10" t="s">
        <v>42</v>
      </c>
      <c r="C20" s="10" t="s">
        <v>15</v>
      </c>
      <c r="D20" s="10" t="s">
        <v>40</v>
      </c>
      <c r="E20" s="49" t="s">
        <v>76</v>
      </c>
      <c r="F20" s="49" t="s">
        <v>54</v>
      </c>
      <c r="G20" s="49" t="s">
        <v>50</v>
      </c>
      <c r="H20" s="10">
        <v>2</v>
      </c>
      <c r="I20" s="10">
        <v>3</v>
      </c>
      <c r="J20" s="10">
        <v>3</v>
      </c>
      <c r="K20" s="10">
        <v>2</v>
      </c>
      <c r="L20" s="10">
        <f t="shared" si="2"/>
        <v>3</v>
      </c>
      <c r="M20" s="10">
        <f t="shared" si="5"/>
        <v>6</v>
      </c>
      <c r="N20" s="49" t="s">
        <v>355</v>
      </c>
      <c r="Q20" s="10">
        <v>1</v>
      </c>
      <c r="R20" s="10">
        <v>2</v>
      </c>
      <c r="S20" s="10">
        <v>3</v>
      </c>
      <c r="T20" s="10">
        <v>2</v>
      </c>
      <c r="U20" s="10">
        <f>MAX(Tableau1[[#This Row],[Gravité P2]:[Gravité E2]])</f>
        <v>3</v>
      </c>
      <c r="V20" s="10">
        <f t="shared" si="3"/>
        <v>3</v>
      </c>
    </row>
    <row r="21" spans="1:23" ht="28.8" x14ac:dyDescent="0.3">
      <c r="A21" s="10">
        <f t="shared" si="4"/>
        <v>17</v>
      </c>
      <c r="B21" s="10" t="s">
        <v>42</v>
      </c>
      <c r="C21" s="10" t="s">
        <v>15</v>
      </c>
      <c r="D21" s="49" t="s">
        <v>36</v>
      </c>
      <c r="E21" s="49" t="s">
        <v>49</v>
      </c>
      <c r="F21" s="49" t="s">
        <v>294</v>
      </c>
      <c r="G21" s="49" t="s">
        <v>307</v>
      </c>
      <c r="H21" s="10">
        <v>3</v>
      </c>
      <c r="I21" s="10">
        <v>3</v>
      </c>
      <c r="J21" s="10">
        <v>3</v>
      </c>
      <c r="K21" s="10">
        <v>2</v>
      </c>
      <c r="L21" s="10">
        <f t="shared" si="2"/>
        <v>3</v>
      </c>
      <c r="M21" s="10">
        <f t="shared" si="5"/>
        <v>9</v>
      </c>
      <c r="N21" s="49" t="s">
        <v>356</v>
      </c>
      <c r="P21" s="49" t="s">
        <v>318</v>
      </c>
      <c r="Q21" s="10">
        <v>2</v>
      </c>
      <c r="R21" s="10">
        <v>2</v>
      </c>
      <c r="S21" s="10">
        <v>3</v>
      </c>
      <c r="T21" s="10">
        <v>2</v>
      </c>
      <c r="U21" s="10">
        <f>MAX(Tableau1[[#This Row],[Gravité P2]:[Gravité E2]])</f>
        <v>3</v>
      </c>
      <c r="V21" s="10">
        <f t="shared" si="3"/>
        <v>6</v>
      </c>
      <c r="W21" s="10" t="s">
        <v>317</v>
      </c>
    </row>
    <row r="22" spans="1:23" ht="86.4" x14ac:dyDescent="0.3">
      <c r="A22" s="10">
        <f t="shared" si="4"/>
        <v>18</v>
      </c>
      <c r="B22" s="10" t="s">
        <v>42</v>
      </c>
      <c r="C22" s="10" t="s">
        <v>15</v>
      </c>
      <c r="D22" s="10" t="s">
        <v>40</v>
      </c>
      <c r="E22" s="49" t="s">
        <v>77</v>
      </c>
      <c r="F22" s="49" t="s">
        <v>293</v>
      </c>
      <c r="G22" s="49" t="s">
        <v>50</v>
      </c>
      <c r="H22" s="10">
        <v>3</v>
      </c>
      <c r="I22" s="10">
        <v>5</v>
      </c>
      <c r="J22" s="10">
        <v>3</v>
      </c>
      <c r="K22" s="10">
        <v>2</v>
      </c>
      <c r="L22" s="10">
        <f t="shared" si="2"/>
        <v>5</v>
      </c>
      <c r="M22" s="10">
        <f t="shared" si="5"/>
        <v>15</v>
      </c>
      <c r="N22" s="49" t="s">
        <v>357</v>
      </c>
      <c r="Q22" s="10">
        <v>1</v>
      </c>
      <c r="R22" s="10">
        <v>4</v>
      </c>
      <c r="S22" s="10">
        <v>2</v>
      </c>
      <c r="T22" s="10">
        <v>2</v>
      </c>
      <c r="U22" s="10">
        <f>MAX(Tableau1[[#This Row],[Gravité P2]:[Gravité E2]])</f>
        <v>4</v>
      </c>
      <c r="V22" s="10">
        <f t="shared" si="3"/>
        <v>4</v>
      </c>
    </row>
    <row r="23" spans="1:23" ht="57.6" x14ac:dyDescent="0.3">
      <c r="A23" s="10">
        <f t="shared" si="4"/>
        <v>19</v>
      </c>
      <c r="B23" s="10" t="s">
        <v>42</v>
      </c>
      <c r="C23" s="10" t="s">
        <v>15</v>
      </c>
      <c r="D23" s="10" t="s">
        <v>264</v>
      </c>
      <c r="E23" s="49" t="s">
        <v>55</v>
      </c>
      <c r="F23" s="49" t="s">
        <v>292</v>
      </c>
      <c r="G23" s="49" t="s">
        <v>305</v>
      </c>
      <c r="H23" s="10">
        <v>3</v>
      </c>
      <c r="I23" s="10">
        <v>4</v>
      </c>
      <c r="J23" s="10">
        <v>3</v>
      </c>
      <c r="K23" s="10">
        <v>2</v>
      </c>
      <c r="L23" s="10">
        <f t="shared" si="2"/>
        <v>4</v>
      </c>
      <c r="M23" s="10">
        <f t="shared" si="5"/>
        <v>12</v>
      </c>
      <c r="N23" s="49" t="s">
        <v>358</v>
      </c>
      <c r="Q23" s="10">
        <v>2</v>
      </c>
      <c r="R23" s="10">
        <v>2</v>
      </c>
      <c r="S23" s="10">
        <v>2</v>
      </c>
      <c r="T23" s="10">
        <v>2</v>
      </c>
      <c r="U23" s="10">
        <f>MAX(Tableau1[[#This Row],[Gravité P2]:[Gravité E2]])</f>
        <v>2</v>
      </c>
      <c r="V23" s="10">
        <f t="shared" si="3"/>
        <v>4</v>
      </c>
    </row>
    <row r="24" spans="1:23" ht="100.8" x14ac:dyDescent="0.3">
      <c r="A24" s="10">
        <f t="shared" si="4"/>
        <v>20</v>
      </c>
      <c r="B24" s="10" t="s">
        <v>42</v>
      </c>
      <c r="C24" s="10" t="s">
        <v>15</v>
      </c>
      <c r="D24" s="10" t="s">
        <v>40</v>
      </c>
      <c r="E24" s="49" t="s">
        <v>76</v>
      </c>
      <c r="F24" s="49" t="s">
        <v>291</v>
      </c>
      <c r="G24" s="49" t="s">
        <v>50</v>
      </c>
      <c r="H24" s="10">
        <v>3</v>
      </c>
      <c r="I24" s="10">
        <v>5</v>
      </c>
      <c r="J24" s="10">
        <v>3</v>
      </c>
      <c r="K24" s="10">
        <v>2</v>
      </c>
      <c r="L24" s="10">
        <f t="shared" si="2"/>
        <v>5</v>
      </c>
      <c r="M24" s="10">
        <f t="shared" si="5"/>
        <v>15</v>
      </c>
      <c r="N24" s="49" t="s">
        <v>359</v>
      </c>
      <c r="Q24" s="10">
        <v>1</v>
      </c>
      <c r="R24" s="10">
        <v>3</v>
      </c>
      <c r="S24" s="10">
        <v>2</v>
      </c>
      <c r="T24" s="10">
        <v>2</v>
      </c>
      <c r="U24" s="10">
        <f>MAX(Tableau1[[#This Row],[Gravité P2]:[Gravité E2]])</f>
        <v>3</v>
      </c>
      <c r="V24" s="10">
        <f t="shared" si="3"/>
        <v>3</v>
      </c>
    </row>
    <row r="25" spans="1:23" ht="43.2" x14ac:dyDescent="0.3">
      <c r="A25" s="10">
        <f t="shared" si="4"/>
        <v>21</v>
      </c>
      <c r="B25" s="10" t="s">
        <v>42</v>
      </c>
      <c r="C25" s="10" t="s">
        <v>15</v>
      </c>
      <c r="D25" s="49" t="s">
        <v>46</v>
      </c>
      <c r="E25" s="49" t="s">
        <v>49</v>
      </c>
      <c r="F25" s="49" t="s">
        <v>290</v>
      </c>
      <c r="G25" s="49" t="s">
        <v>307</v>
      </c>
      <c r="H25" s="10">
        <v>3</v>
      </c>
      <c r="I25" s="10">
        <v>3</v>
      </c>
      <c r="J25" s="10">
        <v>3</v>
      </c>
      <c r="K25" s="10">
        <v>2</v>
      </c>
      <c r="L25" s="10">
        <f t="shared" si="2"/>
        <v>3</v>
      </c>
      <c r="M25" s="10">
        <f t="shared" si="5"/>
        <v>9</v>
      </c>
      <c r="N25" s="49" t="s">
        <v>360</v>
      </c>
      <c r="Q25" s="10">
        <v>1</v>
      </c>
      <c r="R25" s="10">
        <v>2</v>
      </c>
      <c r="S25" s="10">
        <v>3</v>
      </c>
      <c r="T25" s="10">
        <v>2</v>
      </c>
      <c r="U25" s="10">
        <f>MAX(Tableau1[[#This Row],[Gravité P2]:[Gravité E2]])</f>
        <v>3</v>
      </c>
      <c r="V25" s="10">
        <f t="shared" si="3"/>
        <v>3</v>
      </c>
    </row>
    <row r="26" spans="1:23" ht="28.8" x14ac:dyDescent="0.3">
      <c r="A26" s="10">
        <f t="shared" si="4"/>
        <v>22</v>
      </c>
      <c r="B26" s="10" t="s">
        <v>42</v>
      </c>
      <c r="C26" s="10" t="s">
        <v>15</v>
      </c>
      <c r="D26" s="49" t="s">
        <v>37</v>
      </c>
      <c r="E26" s="49" t="s">
        <v>48</v>
      </c>
      <c r="F26" s="49" t="s">
        <v>59</v>
      </c>
      <c r="G26" s="49" t="s">
        <v>304</v>
      </c>
      <c r="H26" s="10">
        <v>3</v>
      </c>
      <c r="I26" s="10">
        <v>3</v>
      </c>
      <c r="J26" s="10">
        <v>2</v>
      </c>
      <c r="K26" s="10">
        <v>2</v>
      </c>
      <c r="L26" s="10">
        <f t="shared" si="2"/>
        <v>3</v>
      </c>
      <c r="M26" s="10">
        <f t="shared" si="5"/>
        <v>9</v>
      </c>
      <c r="N26" s="49" t="s">
        <v>361</v>
      </c>
      <c r="Q26" s="10">
        <v>2</v>
      </c>
      <c r="R26" s="10">
        <v>2</v>
      </c>
      <c r="S26" s="10">
        <v>2</v>
      </c>
      <c r="T26" s="10">
        <v>2</v>
      </c>
      <c r="U26" s="10">
        <f>MAX(Tableau1[[#This Row],[Gravité P2]:[Gravité E2]])</f>
        <v>2</v>
      </c>
      <c r="V26" s="10">
        <f t="shared" si="3"/>
        <v>4</v>
      </c>
    </row>
    <row r="27" spans="1:23" ht="43.2" x14ac:dyDescent="0.3">
      <c r="A27" s="10">
        <f t="shared" si="4"/>
        <v>23</v>
      </c>
      <c r="B27" s="10" t="s">
        <v>42</v>
      </c>
      <c r="C27" s="10" t="s">
        <v>15</v>
      </c>
      <c r="D27" s="10" t="s">
        <v>46</v>
      </c>
      <c r="E27" s="49" t="s">
        <v>48</v>
      </c>
      <c r="F27" s="49" t="s">
        <v>289</v>
      </c>
      <c r="G27" s="49" t="s">
        <v>307</v>
      </c>
      <c r="H27" s="10">
        <v>2</v>
      </c>
      <c r="I27" s="10">
        <v>1</v>
      </c>
      <c r="J27" s="10">
        <v>5</v>
      </c>
      <c r="K27" s="10">
        <v>2</v>
      </c>
      <c r="L27" s="10">
        <f t="shared" ref="L27:L30" si="9">MAX(I27:K27)</f>
        <v>5</v>
      </c>
      <c r="M27" s="10">
        <f t="shared" ref="M27:M30" si="10">H27*L27</f>
        <v>10</v>
      </c>
      <c r="N27" s="49" t="s">
        <v>362</v>
      </c>
      <c r="Q27" s="10">
        <v>1</v>
      </c>
      <c r="R27" s="10">
        <v>1</v>
      </c>
      <c r="S27" s="10">
        <v>4</v>
      </c>
      <c r="T27" s="10">
        <v>1</v>
      </c>
      <c r="U27" s="10">
        <f>MAX(Tableau1[[#This Row],[Gravité P2]:[Gravité E2]])</f>
        <v>4</v>
      </c>
      <c r="V27" s="10">
        <f t="shared" ref="V27:V30" si="11">Q27*U27</f>
        <v>4</v>
      </c>
    </row>
    <row r="28" spans="1:23" ht="28.8" x14ac:dyDescent="0.3">
      <c r="A28" s="10">
        <f t="shared" si="4"/>
        <v>24</v>
      </c>
      <c r="B28" s="10" t="s">
        <v>42</v>
      </c>
      <c r="C28" s="10" t="s">
        <v>15</v>
      </c>
      <c r="D28" s="10" t="s">
        <v>40</v>
      </c>
      <c r="E28" s="49" t="s">
        <v>48</v>
      </c>
      <c r="F28" s="49" t="s">
        <v>72</v>
      </c>
      <c r="G28" s="49" t="s">
        <v>62</v>
      </c>
      <c r="H28" s="10">
        <v>2</v>
      </c>
      <c r="I28" s="10">
        <v>1</v>
      </c>
      <c r="J28" s="10">
        <v>5</v>
      </c>
      <c r="K28" s="10">
        <v>1</v>
      </c>
      <c r="L28" s="10">
        <f t="shared" si="9"/>
        <v>5</v>
      </c>
      <c r="M28" s="10">
        <f t="shared" si="10"/>
        <v>10</v>
      </c>
      <c r="N28" s="49" t="s">
        <v>363</v>
      </c>
      <c r="Q28" s="10">
        <v>1</v>
      </c>
      <c r="R28" s="10">
        <v>1</v>
      </c>
      <c r="S28" s="10">
        <v>4</v>
      </c>
      <c r="T28" s="10">
        <v>1</v>
      </c>
      <c r="U28" s="10">
        <f>MAX(Tableau1[[#This Row],[Gravité P2]:[Gravité E2]])</f>
        <v>4</v>
      </c>
      <c r="V28" s="10">
        <f t="shared" si="11"/>
        <v>4</v>
      </c>
    </row>
    <row r="29" spans="1:23" ht="28.8" x14ac:dyDescent="0.3">
      <c r="A29" s="10">
        <f t="shared" si="4"/>
        <v>25</v>
      </c>
      <c r="B29" s="10" t="s">
        <v>42</v>
      </c>
      <c r="C29" s="10" t="s">
        <v>15</v>
      </c>
      <c r="D29" s="10" t="s">
        <v>40</v>
      </c>
      <c r="E29" s="49" t="s">
        <v>48</v>
      </c>
      <c r="F29" s="49" t="s">
        <v>288</v>
      </c>
      <c r="G29" s="49" t="s">
        <v>62</v>
      </c>
      <c r="H29" s="10">
        <v>2</v>
      </c>
      <c r="I29" s="10">
        <v>1</v>
      </c>
      <c r="J29" s="10">
        <v>5</v>
      </c>
      <c r="K29" s="10">
        <v>1</v>
      </c>
      <c r="L29" s="10">
        <f t="shared" si="9"/>
        <v>5</v>
      </c>
      <c r="M29" s="10">
        <f t="shared" si="10"/>
        <v>10</v>
      </c>
      <c r="N29" s="49" t="s">
        <v>364</v>
      </c>
      <c r="Q29" s="10">
        <v>1</v>
      </c>
      <c r="R29" s="10">
        <v>1</v>
      </c>
      <c r="S29" s="10">
        <v>4</v>
      </c>
      <c r="T29" s="10">
        <v>1</v>
      </c>
      <c r="U29" s="10">
        <f>MAX(Tableau1[[#This Row],[Gravité P2]:[Gravité E2]])</f>
        <v>4</v>
      </c>
      <c r="V29" s="10">
        <f t="shared" si="11"/>
        <v>4</v>
      </c>
    </row>
    <row r="30" spans="1:23" ht="43.2" x14ac:dyDescent="0.3">
      <c r="A30" s="10">
        <f t="shared" si="4"/>
        <v>26</v>
      </c>
      <c r="B30" s="10" t="s">
        <v>42</v>
      </c>
      <c r="C30" s="10" t="s">
        <v>15</v>
      </c>
      <c r="D30" s="10" t="s">
        <v>46</v>
      </c>
      <c r="E30" s="49" t="s">
        <v>48</v>
      </c>
      <c r="F30" s="49" t="s">
        <v>287</v>
      </c>
      <c r="G30" s="49" t="s">
        <v>307</v>
      </c>
      <c r="H30" s="10">
        <v>2</v>
      </c>
      <c r="I30" s="10">
        <v>3</v>
      </c>
      <c r="J30" s="10">
        <v>5</v>
      </c>
      <c r="K30" s="10">
        <v>1</v>
      </c>
      <c r="L30" s="10">
        <f t="shared" si="9"/>
        <v>5</v>
      </c>
      <c r="M30" s="10">
        <f t="shared" si="10"/>
        <v>10</v>
      </c>
      <c r="N30" s="49" t="s">
        <v>365</v>
      </c>
      <c r="P30" s="49" t="s">
        <v>319</v>
      </c>
      <c r="Q30" s="10">
        <v>1</v>
      </c>
      <c r="R30" s="10">
        <v>2</v>
      </c>
      <c r="S30" s="10">
        <v>4</v>
      </c>
      <c r="T30" s="10">
        <v>1</v>
      </c>
      <c r="U30" s="10">
        <f>MAX(Tableau1[[#This Row],[Gravité P2]:[Gravité E2]])</f>
        <v>4</v>
      </c>
      <c r="V30" s="10">
        <f t="shared" si="11"/>
        <v>4</v>
      </c>
    </row>
    <row r="31" spans="1:23" ht="57.6" x14ac:dyDescent="0.3">
      <c r="A31" s="10">
        <f>A30+1</f>
        <v>27</v>
      </c>
      <c r="B31" s="10" t="s">
        <v>42</v>
      </c>
      <c r="C31" s="10" t="s">
        <v>15</v>
      </c>
      <c r="D31" s="10" t="s">
        <v>40</v>
      </c>
      <c r="E31" s="49" t="s">
        <v>76</v>
      </c>
      <c r="F31" s="49" t="s">
        <v>287</v>
      </c>
      <c r="G31" s="49" t="s">
        <v>50</v>
      </c>
      <c r="H31" s="10">
        <v>2</v>
      </c>
      <c r="I31" s="10">
        <v>5</v>
      </c>
      <c r="J31" s="10">
        <v>5</v>
      </c>
      <c r="K31" s="10">
        <v>2</v>
      </c>
      <c r="L31" s="10">
        <f t="shared" ref="L31:L35" si="12">MAX(I31:K31)</f>
        <v>5</v>
      </c>
      <c r="M31" s="10">
        <f t="shared" ref="M31:M35" si="13">H31*L31</f>
        <v>10</v>
      </c>
      <c r="N31" s="49" t="s">
        <v>366</v>
      </c>
      <c r="Q31" s="10">
        <v>1</v>
      </c>
      <c r="R31" s="10">
        <v>3</v>
      </c>
      <c r="S31" s="10">
        <v>4</v>
      </c>
      <c r="T31" s="10">
        <v>2</v>
      </c>
      <c r="U31" s="10">
        <f>MAX(Tableau1[[#This Row],[Gravité P2]:[Gravité E2]])</f>
        <v>4</v>
      </c>
      <c r="V31" s="10">
        <f t="shared" ref="V31:V35" si="14">Q31*U31</f>
        <v>4</v>
      </c>
    </row>
    <row r="32" spans="1:23" x14ac:dyDescent="0.3">
      <c r="B32" s="51"/>
      <c r="C32" s="51"/>
      <c r="D32" s="51"/>
      <c r="E32" s="53"/>
      <c r="F32" s="53"/>
      <c r="G32" s="53"/>
      <c r="H32" s="51"/>
      <c r="I32" s="51"/>
      <c r="J32" s="51"/>
      <c r="K32" s="51"/>
      <c r="L32" s="51">
        <f t="shared" si="12"/>
        <v>0</v>
      </c>
      <c r="M32" s="51">
        <f t="shared" si="13"/>
        <v>0</v>
      </c>
      <c r="N32" s="51"/>
      <c r="O32" s="51"/>
      <c r="P32" s="51"/>
      <c r="Q32" s="51"/>
      <c r="R32" s="51"/>
      <c r="S32" s="51"/>
      <c r="T32" s="51"/>
      <c r="U32" s="51">
        <f>MAX(Tableau1[[#This Row],[Gravité P2]:[Gravité E2]])</f>
        <v>0</v>
      </c>
      <c r="V32" s="51">
        <f t="shared" si="14"/>
        <v>0</v>
      </c>
      <c r="W32" s="51"/>
    </row>
    <row r="33" spans="1:23" ht="86.4" x14ac:dyDescent="0.3">
      <c r="A33" s="10">
        <v>29</v>
      </c>
      <c r="B33" s="10" t="s">
        <v>11</v>
      </c>
      <c r="C33" s="10" t="s">
        <v>63</v>
      </c>
      <c r="D33" s="10" t="s">
        <v>40</v>
      </c>
      <c r="E33" s="49" t="s">
        <v>76</v>
      </c>
      <c r="F33" s="49" t="s">
        <v>286</v>
      </c>
      <c r="G33" s="49" t="s">
        <v>50</v>
      </c>
      <c r="H33" s="10">
        <v>4</v>
      </c>
      <c r="I33" s="10">
        <v>5</v>
      </c>
      <c r="J33" s="10">
        <v>4</v>
      </c>
      <c r="K33" s="10">
        <v>2</v>
      </c>
      <c r="L33" s="10">
        <f t="shared" si="12"/>
        <v>5</v>
      </c>
      <c r="M33" s="10">
        <f t="shared" si="13"/>
        <v>20</v>
      </c>
      <c r="N33" s="49" t="s">
        <v>367</v>
      </c>
      <c r="P33" s="49" t="s">
        <v>320</v>
      </c>
      <c r="Q33" s="10">
        <v>2</v>
      </c>
      <c r="R33" s="10">
        <v>2</v>
      </c>
      <c r="S33" s="10">
        <v>2</v>
      </c>
      <c r="T33" s="10">
        <v>2</v>
      </c>
      <c r="U33" s="10">
        <f>MAX(Tableau1[[#This Row],[Gravité P2]:[Gravité E2]])</f>
        <v>2</v>
      </c>
      <c r="V33" s="10">
        <f t="shared" si="14"/>
        <v>4</v>
      </c>
    </row>
    <row r="34" spans="1:23" ht="43.2" x14ac:dyDescent="0.3">
      <c r="A34" s="10">
        <f t="shared" si="4"/>
        <v>30</v>
      </c>
      <c r="B34" s="10" t="s">
        <v>11</v>
      </c>
      <c r="C34" s="10" t="s">
        <v>63</v>
      </c>
      <c r="D34" s="10" t="s">
        <v>73</v>
      </c>
      <c r="E34" s="49" t="s">
        <v>76</v>
      </c>
      <c r="F34" s="49" t="s">
        <v>64</v>
      </c>
      <c r="G34" s="49" t="s">
        <v>50</v>
      </c>
      <c r="H34" s="10">
        <v>2</v>
      </c>
      <c r="I34" s="10">
        <v>5</v>
      </c>
      <c r="J34" s="10">
        <v>4</v>
      </c>
      <c r="K34" s="10">
        <v>2</v>
      </c>
      <c r="L34" s="10">
        <f>MAX(I34:K34)</f>
        <v>5</v>
      </c>
      <c r="M34" s="10">
        <f>H34*L34</f>
        <v>10</v>
      </c>
      <c r="N34" s="49" t="s">
        <v>368</v>
      </c>
      <c r="P34" s="10" t="s">
        <v>65</v>
      </c>
      <c r="Q34" s="10">
        <v>1</v>
      </c>
      <c r="R34" s="10">
        <v>4</v>
      </c>
      <c r="S34" s="10">
        <v>4</v>
      </c>
      <c r="T34" s="10">
        <v>2</v>
      </c>
      <c r="U34" s="10">
        <f>MAX(Tableau1[[#This Row],[Gravité P2]:[Gravité E2]])</f>
        <v>4</v>
      </c>
      <c r="V34" s="10">
        <f>Q34*U34</f>
        <v>4</v>
      </c>
    </row>
    <row r="35" spans="1:23" ht="100.8" x14ac:dyDescent="0.3">
      <c r="A35" s="10">
        <f t="shared" si="4"/>
        <v>31</v>
      </c>
      <c r="B35" s="10" t="s">
        <v>11</v>
      </c>
      <c r="C35" s="10" t="s">
        <v>63</v>
      </c>
      <c r="D35" s="10" t="s">
        <v>40</v>
      </c>
      <c r="E35" s="49" t="s">
        <v>76</v>
      </c>
      <c r="F35" s="49" t="s">
        <v>285</v>
      </c>
      <c r="G35" s="49" t="s">
        <v>50</v>
      </c>
      <c r="H35" s="10">
        <v>3</v>
      </c>
      <c r="I35" s="10">
        <v>5</v>
      </c>
      <c r="J35" s="10">
        <v>5</v>
      </c>
      <c r="K35" s="10">
        <v>2</v>
      </c>
      <c r="L35" s="10">
        <f t="shared" si="12"/>
        <v>5</v>
      </c>
      <c r="M35" s="10">
        <f t="shared" si="13"/>
        <v>15</v>
      </c>
      <c r="N35" s="49" t="s">
        <v>369</v>
      </c>
      <c r="P35" s="49"/>
      <c r="Q35" s="10">
        <v>1</v>
      </c>
      <c r="R35" s="10">
        <v>2</v>
      </c>
      <c r="S35" s="10">
        <v>3</v>
      </c>
      <c r="T35" s="10">
        <v>2</v>
      </c>
      <c r="U35" s="10">
        <f>MAX(Tableau1[[#This Row],[Gravité P2]:[Gravité E2]])</f>
        <v>3</v>
      </c>
      <c r="V35" s="10">
        <f t="shared" si="14"/>
        <v>3</v>
      </c>
    </row>
    <row r="36" spans="1:23" ht="100.8" x14ac:dyDescent="0.3">
      <c r="A36" s="10">
        <f t="shared" si="4"/>
        <v>32</v>
      </c>
      <c r="B36" s="10" t="s">
        <v>11</v>
      </c>
      <c r="C36" s="10" t="s">
        <v>63</v>
      </c>
      <c r="D36" s="10" t="s">
        <v>40</v>
      </c>
      <c r="E36" s="49" t="s">
        <v>76</v>
      </c>
      <c r="F36" s="49" t="s">
        <v>56</v>
      </c>
      <c r="G36" s="49" t="s">
        <v>50</v>
      </c>
      <c r="H36" s="10">
        <v>4</v>
      </c>
      <c r="I36" s="10">
        <v>5</v>
      </c>
      <c r="J36" s="10">
        <v>5</v>
      </c>
      <c r="K36" s="10">
        <v>2</v>
      </c>
      <c r="L36" s="10">
        <f>MAX(I36:K36)</f>
        <v>5</v>
      </c>
      <c r="M36" s="10">
        <f>H36*L36</f>
        <v>20</v>
      </c>
      <c r="N36" s="49" t="s">
        <v>370</v>
      </c>
      <c r="P36" s="49"/>
      <c r="Q36" s="10">
        <v>2</v>
      </c>
      <c r="R36" s="10">
        <v>2</v>
      </c>
      <c r="S36" s="10">
        <v>3</v>
      </c>
      <c r="T36" s="10">
        <v>2</v>
      </c>
      <c r="U36" s="10">
        <f>MAX(Tableau1[[#This Row],[Gravité P2]:[Gravité E2]])</f>
        <v>3</v>
      </c>
      <c r="V36" s="10">
        <f>Q36*U36</f>
        <v>6</v>
      </c>
      <c r="W36" s="49" t="s">
        <v>321</v>
      </c>
    </row>
    <row r="37" spans="1:23" ht="100.8" x14ac:dyDescent="0.3">
      <c r="A37" s="10">
        <f t="shared" si="4"/>
        <v>33</v>
      </c>
      <c r="B37" s="10" t="s">
        <v>11</v>
      </c>
      <c r="C37" s="10" t="s">
        <v>63</v>
      </c>
      <c r="D37" s="10" t="s">
        <v>73</v>
      </c>
      <c r="E37" s="49" t="s">
        <v>269</v>
      </c>
      <c r="F37" s="49" t="s">
        <v>284</v>
      </c>
      <c r="G37" s="49" t="s">
        <v>50</v>
      </c>
      <c r="H37" s="10">
        <v>4</v>
      </c>
      <c r="I37" s="10">
        <v>5</v>
      </c>
      <c r="J37" s="10">
        <v>5</v>
      </c>
      <c r="K37" s="10">
        <v>2</v>
      </c>
      <c r="L37" s="10">
        <f>MAX(I37:K37)</f>
        <v>5</v>
      </c>
      <c r="M37" s="10">
        <f>H37*L37</f>
        <v>20</v>
      </c>
      <c r="N37" s="49" t="s">
        <v>371</v>
      </c>
      <c r="P37" s="49" t="s">
        <v>322</v>
      </c>
      <c r="Q37" s="10">
        <v>2</v>
      </c>
      <c r="R37" s="10">
        <v>2</v>
      </c>
      <c r="S37" s="10">
        <v>3</v>
      </c>
      <c r="T37" s="10">
        <v>2</v>
      </c>
      <c r="U37" s="10">
        <f>MAX(Tableau1[[#This Row],[Gravité P2]:[Gravité E2]])</f>
        <v>3</v>
      </c>
      <c r="V37" s="10">
        <f>Q37*U37</f>
        <v>6</v>
      </c>
      <c r="W37" s="49" t="s">
        <v>323</v>
      </c>
    </row>
    <row r="38" spans="1:23" ht="57.6" x14ac:dyDescent="0.3">
      <c r="A38" s="10">
        <f t="shared" si="4"/>
        <v>34</v>
      </c>
      <c r="B38" s="10" t="s">
        <v>11</v>
      </c>
      <c r="C38" s="10" t="s">
        <v>63</v>
      </c>
      <c r="D38" s="10" t="s">
        <v>36</v>
      </c>
      <c r="E38" s="49" t="s">
        <v>49</v>
      </c>
      <c r="F38" s="49" t="s">
        <v>283</v>
      </c>
      <c r="G38" s="49" t="s">
        <v>307</v>
      </c>
      <c r="H38" s="10">
        <v>3</v>
      </c>
      <c r="I38" s="10">
        <v>5</v>
      </c>
      <c r="J38" s="10">
        <v>3</v>
      </c>
      <c r="K38" s="10">
        <v>2</v>
      </c>
      <c r="L38" s="10">
        <f t="shared" ref="L38:L41" si="15">MAX(I38:K38)</f>
        <v>5</v>
      </c>
      <c r="M38" s="10">
        <f t="shared" ref="M38:M41" si="16">H38*L38</f>
        <v>15</v>
      </c>
      <c r="N38" s="49" t="s">
        <v>372</v>
      </c>
      <c r="Q38" s="10">
        <v>1</v>
      </c>
      <c r="R38" s="10">
        <v>3</v>
      </c>
      <c r="S38" s="10">
        <v>3</v>
      </c>
      <c r="T38" s="10">
        <v>2</v>
      </c>
      <c r="U38" s="10">
        <f>MAX(Tableau1[[#This Row],[Gravité P2]:[Gravité E2]])</f>
        <v>3</v>
      </c>
      <c r="V38" s="10">
        <f t="shared" ref="V38:V41" si="17">Q38*U38</f>
        <v>3</v>
      </c>
    </row>
    <row r="39" spans="1:23" ht="115.2" x14ac:dyDescent="0.3">
      <c r="A39" s="10">
        <f t="shared" si="4"/>
        <v>35</v>
      </c>
      <c r="B39" s="10" t="s">
        <v>11</v>
      </c>
      <c r="C39" s="10" t="s">
        <v>63</v>
      </c>
      <c r="D39" s="10" t="s">
        <v>40</v>
      </c>
      <c r="E39" s="49" t="s">
        <v>86</v>
      </c>
      <c r="F39" s="49" t="s">
        <v>282</v>
      </c>
      <c r="G39" s="49" t="s">
        <v>50</v>
      </c>
      <c r="H39" s="10">
        <v>3</v>
      </c>
      <c r="I39" s="10">
        <v>5</v>
      </c>
      <c r="J39" s="10">
        <v>5</v>
      </c>
      <c r="K39" s="10">
        <v>2</v>
      </c>
      <c r="L39" s="10">
        <f>MAX(I39:K39)</f>
        <v>5</v>
      </c>
      <c r="M39" s="10">
        <f>H39*L39</f>
        <v>15</v>
      </c>
      <c r="N39" s="49" t="s">
        <v>373</v>
      </c>
      <c r="P39" s="49" t="s">
        <v>324</v>
      </c>
      <c r="Q39" s="10">
        <v>1</v>
      </c>
      <c r="R39" s="10">
        <v>3</v>
      </c>
      <c r="S39" s="10">
        <v>3</v>
      </c>
      <c r="T39" s="10">
        <v>2</v>
      </c>
      <c r="U39" s="10">
        <f>MAX(Tableau1[[#This Row],[Gravité P2]:[Gravité E2]])</f>
        <v>3</v>
      </c>
      <c r="V39" s="10">
        <f>Q39*U39</f>
        <v>3</v>
      </c>
    </row>
    <row r="40" spans="1:23" ht="86.4" x14ac:dyDescent="0.3">
      <c r="A40" s="10">
        <f t="shared" si="4"/>
        <v>36</v>
      </c>
      <c r="B40" s="10" t="s">
        <v>11</v>
      </c>
      <c r="C40" s="10" t="s">
        <v>63</v>
      </c>
      <c r="D40" s="10" t="s">
        <v>36</v>
      </c>
      <c r="E40" s="49" t="s">
        <v>49</v>
      </c>
      <c r="F40" s="49" t="s">
        <v>281</v>
      </c>
      <c r="G40" s="49" t="s">
        <v>307</v>
      </c>
      <c r="H40" s="10">
        <v>3</v>
      </c>
      <c r="I40" s="10">
        <v>5</v>
      </c>
      <c r="J40" s="10">
        <v>3</v>
      </c>
      <c r="K40" s="10">
        <v>2</v>
      </c>
      <c r="L40" s="10">
        <f t="shared" si="15"/>
        <v>5</v>
      </c>
      <c r="M40" s="10">
        <f t="shared" si="16"/>
        <v>15</v>
      </c>
      <c r="N40" s="49" t="s">
        <v>374</v>
      </c>
      <c r="P40" s="49" t="s">
        <v>325</v>
      </c>
      <c r="Q40" s="10">
        <v>1</v>
      </c>
      <c r="R40" s="10">
        <v>3</v>
      </c>
      <c r="S40" s="10">
        <v>3</v>
      </c>
      <c r="T40" s="10">
        <v>2</v>
      </c>
      <c r="U40" s="10">
        <f>MAX(Tableau1[[#This Row],[Gravité P2]:[Gravité E2]])</f>
        <v>3</v>
      </c>
      <c r="V40" s="10">
        <f t="shared" si="17"/>
        <v>3</v>
      </c>
    </row>
    <row r="41" spans="1:23" ht="129.6" x14ac:dyDescent="0.3">
      <c r="A41" s="10">
        <f t="shared" si="4"/>
        <v>37</v>
      </c>
      <c r="B41" s="10" t="s">
        <v>11</v>
      </c>
      <c r="C41" s="10" t="s">
        <v>63</v>
      </c>
      <c r="D41" s="10" t="s">
        <v>38</v>
      </c>
      <c r="E41" s="49" t="s">
        <v>55</v>
      </c>
      <c r="F41" s="49" t="s">
        <v>280</v>
      </c>
      <c r="G41" s="49" t="s">
        <v>305</v>
      </c>
      <c r="H41" s="10">
        <v>2</v>
      </c>
      <c r="I41" s="10">
        <v>3</v>
      </c>
      <c r="J41" s="10">
        <v>5</v>
      </c>
      <c r="K41" s="10">
        <v>2</v>
      </c>
      <c r="L41" s="10">
        <f t="shared" si="15"/>
        <v>5</v>
      </c>
      <c r="M41" s="10">
        <f t="shared" si="16"/>
        <v>10</v>
      </c>
      <c r="N41" s="54" t="s">
        <v>375</v>
      </c>
      <c r="P41" s="49" t="s">
        <v>326</v>
      </c>
      <c r="Q41" s="10">
        <v>1</v>
      </c>
      <c r="R41" s="10">
        <v>2</v>
      </c>
      <c r="S41" s="10">
        <v>2</v>
      </c>
      <c r="T41" s="10">
        <v>2</v>
      </c>
      <c r="U41" s="10">
        <f>MAX(Tableau1[[#This Row],[Gravité P2]:[Gravité E2]])</f>
        <v>2</v>
      </c>
      <c r="V41" s="10">
        <f t="shared" si="17"/>
        <v>2</v>
      </c>
      <c r="W41" s="49" t="s">
        <v>327</v>
      </c>
    </row>
    <row r="42" spans="1:23" ht="72" x14ac:dyDescent="0.3">
      <c r="A42" s="10">
        <f t="shared" si="4"/>
        <v>38</v>
      </c>
      <c r="B42" s="10" t="s">
        <v>11</v>
      </c>
      <c r="C42" s="10" t="s">
        <v>63</v>
      </c>
      <c r="D42" s="10" t="s">
        <v>37</v>
      </c>
      <c r="E42" s="49" t="s">
        <v>49</v>
      </c>
      <c r="F42" s="49" t="s">
        <v>279</v>
      </c>
      <c r="G42" s="49" t="s">
        <v>304</v>
      </c>
      <c r="H42" s="10">
        <v>3</v>
      </c>
      <c r="I42" s="10">
        <v>4</v>
      </c>
      <c r="J42" s="10">
        <v>4</v>
      </c>
      <c r="K42" s="10">
        <v>2</v>
      </c>
      <c r="L42" s="10">
        <f>MAX(I42:K42)</f>
        <v>4</v>
      </c>
      <c r="M42" s="10">
        <f>H42*L42</f>
        <v>12</v>
      </c>
      <c r="N42" s="49" t="s">
        <v>376</v>
      </c>
      <c r="P42" s="49" t="s">
        <v>329</v>
      </c>
      <c r="Q42" s="10">
        <v>2</v>
      </c>
      <c r="R42" s="10">
        <v>3</v>
      </c>
      <c r="S42" s="10">
        <v>2</v>
      </c>
      <c r="T42" s="10">
        <v>2</v>
      </c>
      <c r="U42" s="10">
        <f>MAX(Tableau1[[#This Row],[Gravité P2]:[Gravité E2]])</f>
        <v>3</v>
      </c>
      <c r="V42" s="10">
        <f>Q42*U42</f>
        <v>6</v>
      </c>
      <c r="W42" s="10" t="s">
        <v>328</v>
      </c>
    </row>
    <row r="43" spans="1:23" ht="43.2" x14ac:dyDescent="0.3">
      <c r="A43" s="10">
        <f t="shared" si="4"/>
        <v>39</v>
      </c>
      <c r="B43" s="10" t="s">
        <v>11</v>
      </c>
      <c r="C43" s="10" t="s">
        <v>63</v>
      </c>
      <c r="D43" s="10" t="s">
        <v>46</v>
      </c>
      <c r="E43" s="49" t="s">
        <v>49</v>
      </c>
      <c r="F43" s="49" t="s">
        <v>44</v>
      </c>
      <c r="G43" s="49" t="s">
        <v>307</v>
      </c>
      <c r="H43" s="10">
        <v>3</v>
      </c>
      <c r="I43" s="10">
        <v>4</v>
      </c>
      <c r="J43" s="10">
        <v>4</v>
      </c>
      <c r="K43" s="10">
        <v>2</v>
      </c>
      <c r="L43" s="10">
        <f t="shared" si="2"/>
        <v>4</v>
      </c>
      <c r="M43" s="10">
        <f t="shared" si="5"/>
        <v>12</v>
      </c>
      <c r="N43" s="49" t="s">
        <v>377</v>
      </c>
      <c r="P43" s="49" t="s">
        <v>330</v>
      </c>
      <c r="Q43" s="10">
        <v>1</v>
      </c>
      <c r="R43" s="10">
        <v>3</v>
      </c>
      <c r="S43" s="10">
        <v>4</v>
      </c>
      <c r="T43" s="10">
        <v>2</v>
      </c>
      <c r="U43" s="10">
        <f>MAX(Tableau1[[#This Row],[Gravité P2]:[Gravité E2]])</f>
        <v>4</v>
      </c>
      <c r="V43" s="10">
        <f t="shared" si="3"/>
        <v>4</v>
      </c>
      <c r="W43" s="49"/>
    </row>
    <row r="44" spans="1:23" ht="57.6" x14ac:dyDescent="0.3">
      <c r="A44" s="10">
        <f t="shared" si="4"/>
        <v>40</v>
      </c>
      <c r="B44" s="10" t="s">
        <v>11</v>
      </c>
      <c r="C44" s="10" t="s">
        <v>63</v>
      </c>
      <c r="D44" s="10" t="s">
        <v>40</v>
      </c>
      <c r="E44" s="49" t="s">
        <v>127</v>
      </c>
      <c r="F44" s="49" t="s">
        <v>126</v>
      </c>
      <c r="G44" s="49" t="s">
        <v>50</v>
      </c>
      <c r="H44" s="10">
        <v>2</v>
      </c>
      <c r="I44" s="10">
        <v>4</v>
      </c>
      <c r="J44" s="10">
        <v>5</v>
      </c>
      <c r="K44" s="10">
        <v>1</v>
      </c>
      <c r="L44" s="10">
        <f t="shared" si="2"/>
        <v>5</v>
      </c>
      <c r="M44" s="10">
        <f t="shared" si="5"/>
        <v>10</v>
      </c>
      <c r="N44" s="49" t="s">
        <v>378</v>
      </c>
      <c r="P44" s="49" t="s">
        <v>331</v>
      </c>
      <c r="Q44" s="10">
        <v>1</v>
      </c>
      <c r="R44" s="10">
        <v>2</v>
      </c>
      <c r="S44" s="10">
        <v>3</v>
      </c>
      <c r="T44" s="10">
        <v>1</v>
      </c>
      <c r="U44" s="10">
        <f>MAX(Tableau1[[#This Row],[Gravité P2]:[Gravité E2]])</f>
        <v>3</v>
      </c>
      <c r="V44" s="10">
        <f t="shared" si="3"/>
        <v>3</v>
      </c>
    </row>
    <row r="45" spans="1:23" x14ac:dyDescent="0.3">
      <c r="B45" s="51"/>
      <c r="C45" s="51"/>
      <c r="D45" s="51"/>
      <c r="E45" s="53"/>
      <c r="F45" s="53"/>
      <c r="G45" s="53"/>
      <c r="H45" s="51"/>
      <c r="I45" s="51"/>
      <c r="J45" s="51"/>
      <c r="K45" s="51"/>
      <c r="L45" s="51">
        <f t="shared" si="2"/>
        <v>0</v>
      </c>
      <c r="M45" s="51">
        <f t="shared" si="5"/>
        <v>0</v>
      </c>
      <c r="N45" s="51"/>
      <c r="O45" s="51"/>
      <c r="P45" s="51"/>
      <c r="Q45" s="51"/>
      <c r="R45" s="51"/>
      <c r="S45" s="51"/>
      <c r="T45" s="51"/>
      <c r="U45" s="51">
        <f>MAX(Tableau1[[#This Row],[Gravité P2]:[Gravité E2]])</f>
        <v>0</v>
      </c>
      <c r="V45" s="51">
        <f t="shared" si="3"/>
        <v>0</v>
      </c>
      <c r="W45" s="51"/>
    </row>
    <row r="46" spans="1:23" ht="201.6" x14ac:dyDescent="0.3">
      <c r="A46" s="10">
        <v>41</v>
      </c>
      <c r="B46" s="10" t="s">
        <v>11</v>
      </c>
      <c r="C46" s="10" t="s">
        <v>69</v>
      </c>
      <c r="D46" s="10" t="s">
        <v>40</v>
      </c>
      <c r="E46" s="49" t="s">
        <v>83</v>
      </c>
      <c r="F46" s="49" t="s">
        <v>278</v>
      </c>
      <c r="G46" s="49" t="s">
        <v>50</v>
      </c>
      <c r="H46" s="10">
        <v>4</v>
      </c>
      <c r="I46" s="10">
        <v>4</v>
      </c>
      <c r="J46" s="10">
        <v>3</v>
      </c>
      <c r="K46" s="10">
        <v>2</v>
      </c>
      <c r="L46" s="10">
        <f t="shared" ref="L46:L47" si="18">MAX(I46:K46)</f>
        <v>4</v>
      </c>
      <c r="M46" s="10">
        <f t="shared" ref="M46:M47" si="19">H46*L46</f>
        <v>16</v>
      </c>
      <c r="N46" s="49" t="s">
        <v>379</v>
      </c>
      <c r="P46" s="49" t="s">
        <v>332</v>
      </c>
      <c r="Q46" s="10">
        <v>2</v>
      </c>
      <c r="R46" s="10">
        <v>2</v>
      </c>
      <c r="S46" s="10">
        <v>2</v>
      </c>
      <c r="T46" s="10">
        <v>2</v>
      </c>
      <c r="U46" s="10">
        <f>MAX(Tableau1[[#This Row],[Gravité P2]:[Gravité E2]])</f>
        <v>2</v>
      </c>
      <c r="V46" s="10">
        <f t="shared" ref="V46:V47" si="20">Q46*U46</f>
        <v>4</v>
      </c>
      <c r="W46" s="49" t="s">
        <v>333</v>
      </c>
    </row>
    <row r="47" spans="1:23" ht="100.8" x14ac:dyDescent="0.3">
      <c r="A47" s="10">
        <f t="shared" si="4"/>
        <v>42</v>
      </c>
      <c r="B47" s="10" t="s">
        <v>11</v>
      </c>
      <c r="C47" s="10" t="s">
        <v>67</v>
      </c>
      <c r="D47" s="10" t="s">
        <v>40</v>
      </c>
      <c r="E47" s="49" t="s">
        <v>83</v>
      </c>
      <c r="F47" s="49" t="s">
        <v>277</v>
      </c>
      <c r="G47" s="49" t="s">
        <v>50</v>
      </c>
      <c r="H47" s="10">
        <v>3</v>
      </c>
      <c r="I47" s="10">
        <v>4</v>
      </c>
      <c r="J47" s="10">
        <v>2</v>
      </c>
      <c r="K47" s="10">
        <v>2</v>
      </c>
      <c r="L47" s="10">
        <f t="shared" si="18"/>
        <v>4</v>
      </c>
      <c r="M47" s="10">
        <f t="shared" si="19"/>
        <v>12</v>
      </c>
      <c r="N47" s="49" t="s">
        <v>380</v>
      </c>
      <c r="P47" s="49" t="s">
        <v>334</v>
      </c>
      <c r="Q47" s="10">
        <v>1</v>
      </c>
      <c r="R47" s="10">
        <v>2</v>
      </c>
      <c r="S47" s="10">
        <v>2</v>
      </c>
      <c r="T47" s="10">
        <v>2</v>
      </c>
      <c r="U47" s="10">
        <f>MAX(Tableau1[[#This Row],[Gravité P2]:[Gravité E2]])</f>
        <v>2</v>
      </c>
      <c r="V47" s="10">
        <f t="shared" si="20"/>
        <v>2</v>
      </c>
    </row>
    <row r="48" spans="1:23" ht="230.4" x14ac:dyDescent="0.3">
      <c r="A48" s="10">
        <f t="shared" si="4"/>
        <v>43</v>
      </c>
      <c r="B48" s="10" t="s">
        <v>11</v>
      </c>
      <c r="C48" s="49" t="s">
        <v>261</v>
      </c>
      <c r="D48" s="10" t="s">
        <v>40</v>
      </c>
      <c r="E48" s="49" t="s">
        <v>83</v>
      </c>
      <c r="F48" s="49" t="s">
        <v>276</v>
      </c>
      <c r="G48" s="49" t="s">
        <v>50</v>
      </c>
      <c r="H48" s="10">
        <v>3</v>
      </c>
      <c r="I48" s="10">
        <v>4</v>
      </c>
      <c r="J48" s="10">
        <v>3</v>
      </c>
      <c r="K48" s="10">
        <v>2</v>
      </c>
      <c r="L48" s="10">
        <f t="shared" ref="L48:L51" si="21">MAX(I48:K48)</f>
        <v>4</v>
      </c>
      <c r="M48" s="10">
        <f t="shared" ref="M48:M51" si="22">H48*L48</f>
        <v>12</v>
      </c>
      <c r="N48" s="49" t="s">
        <v>381</v>
      </c>
      <c r="P48" s="49" t="s">
        <v>334</v>
      </c>
      <c r="Q48" s="10">
        <v>1</v>
      </c>
      <c r="R48" s="10">
        <v>2</v>
      </c>
      <c r="S48" s="10">
        <v>2</v>
      </c>
      <c r="T48" s="10">
        <v>2</v>
      </c>
      <c r="U48" s="10">
        <f>MAX(Tableau1[[#This Row],[Gravité P2]:[Gravité E2]])</f>
        <v>2</v>
      </c>
      <c r="V48" s="10">
        <f t="shared" ref="V48:V51" si="23">Q48*U48</f>
        <v>2</v>
      </c>
    </row>
    <row r="49" spans="1:23" ht="115.2" x14ac:dyDescent="0.3">
      <c r="A49" s="10">
        <f t="shared" si="4"/>
        <v>44</v>
      </c>
      <c r="B49" s="10" t="s">
        <v>11</v>
      </c>
      <c r="C49" s="10" t="s">
        <v>68</v>
      </c>
      <c r="D49" s="10" t="s">
        <v>40</v>
      </c>
      <c r="E49" s="49" t="s">
        <v>78</v>
      </c>
      <c r="F49" s="49" t="s">
        <v>275</v>
      </c>
      <c r="G49" s="49" t="s">
        <v>50</v>
      </c>
      <c r="H49" s="10">
        <v>2</v>
      </c>
      <c r="I49" s="10">
        <v>4</v>
      </c>
      <c r="J49" s="10">
        <v>3</v>
      </c>
      <c r="K49" s="10">
        <v>2</v>
      </c>
      <c r="L49" s="10">
        <f t="shared" si="21"/>
        <v>4</v>
      </c>
      <c r="M49" s="10">
        <f t="shared" si="22"/>
        <v>8</v>
      </c>
      <c r="N49" s="49" t="s">
        <v>382</v>
      </c>
      <c r="P49" s="49" t="s">
        <v>335</v>
      </c>
      <c r="Q49" s="10">
        <v>1</v>
      </c>
      <c r="R49" s="10">
        <v>1</v>
      </c>
      <c r="S49" s="10">
        <v>1</v>
      </c>
      <c r="T49" s="10">
        <v>2</v>
      </c>
      <c r="U49" s="10">
        <f>MAX(Tableau1[[#This Row],[Gravité P2]:[Gravité E2]])</f>
        <v>2</v>
      </c>
      <c r="V49" s="10">
        <f t="shared" si="23"/>
        <v>2</v>
      </c>
    </row>
    <row r="50" spans="1:23" ht="72" x14ac:dyDescent="0.3">
      <c r="A50" s="10">
        <v>45</v>
      </c>
      <c r="B50" s="10" t="s">
        <v>11</v>
      </c>
      <c r="C50" s="49" t="s">
        <v>84</v>
      </c>
      <c r="D50" s="10" t="s">
        <v>40</v>
      </c>
      <c r="E50" s="49" t="s">
        <v>77</v>
      </c>
      <c r="F50" s="49" t="s">
        <v>274</v>
      </c>
      <c r="G50" s="49" t="s">
        <v>50</v>
      </c>
      <c r="H50" s="10">
        <v>3</v>
      </c>
      <c r="I50" s="10">
        <v>4</v>
      </c>
      <c r="J50" s="10">
        <v>3</v>
      </c>
      <c r="K50" s="10">
        <v>2</v>
      </c>
      <c r="L50" s="10">
        <f t="shared" si="21"/>
        <v>4</v>
      </c>
      <c r="M50" s="10">
        <f t="shared" si="22"/>
        <v>12</v>
      </c>
      <c r="N50" s="49" t="s">
        <v>384</v>
      </c>
      <c r="P50" s="49" t="s">
        <v>336</v>
      </c>
      <c r="Q50" s="10">
        <v>2</v>
      </c>
      <c r="R50" s="10">
        <v>3</v>
      </c>
      <c r="S50" s="10">
        <v>2</v>
      </c>
      <c r="T50" s="10">
        <v>2</v>
      </c>
      <c r="U50" s="10">
        <f>MAX(Tableau1[[#This Row],[Gravité P2]:[Gravité E2]])</f>
        <v>3</v>
      </c>
      <c r="V50" s="10">
        <f t="shared" si="23"/>
        <v>6</v>
      </c>
      <c r="W50" s="49" t="s">
        <v>338</v>
      </c>
    </row>
    <row r="51" spans="1:23" x14ac:dyDescent="0.3">
      <c r="B51" s="51"/>
      <c r="C51" s="51"/>
      <c r="D51" s="51"/>
      <c r="E51" s="53"/>
      <c r="F51" s="53"/>
      <c r="G51" s="53"/>
      <c r="H51" s="51"/>
      <c r="I51" s="51"/>
      <c r="J51" s="51"/>
      <c r="K51" s="51"/>
      <c r="L51" s="51">
        <f t="shared" si="21"/>
        <v>0</v>
      </c>
      <c r="M51" s="51">
        <f t="shared" si="22"/>
        <v>0</v>
      </c>
      <c r="N51" s="51"/>
      <c r="O51" s="51"/>
      <c r="P51" s="51"/>
      <c r="Q51" s="51"/>
      <c r="R51" s="51"/>
      <c r="S51" s="51"/>
      <c r="T51" s="51"/>
      <c r="U51" s="51">
        <f>MAX(Tableau1[[#This Row],[Gravité P2]:[Gravité E2]])</f>
        <v>0</v>
      </c>
      <c r="V51" s="51">
        <f t="shared" si="23"/>
        <v>0</v>
      </c>
      <c r="W51" s="51"/>
    </row>
    <row r="52" spans="1:23" ht="100.8" x14ac:dyDescent="0.3">
      <c r="A52" s="10">
        <v>46</v>
      </c>
      <c r="B52" s="10" t="s">
        <v>24</v>
      </c>
      <c r="C52" s="10" t="s">
        <v>16</v>
      </c>
      <c r="D52" s="10" t="s">
        <v>40</v>
      </c>
      <c r="E52" s="49" t="s">
        <v>83</v>
      </c>
      <c r="F52" s="49" t="s">
        <v>273</v>
      </c>
      <c r="G52" s="49" t="s">
        <v>50</v>
      </c>
      <c r="H52" s="10">
        <v>3</v>
      </c>
      <c r="I52" s="10">
        <v>4</v>
      </c>
      <c r="J52" s="10">
        <v>1</v>
      </c>
      <c r="K52" s="10">
        <v>2</v>
      </c>
      <c r="L52" s="10">
        <f>MAX(I52:K52)</f>
        <v>4</v>
      </c>
      <c r="M52" s="10">
        <f>H52*L52</f>
        <v>12</v>
      </c>
      <c r="N52" s="49" t="s">
        <v>383</v>
      </c>
      <c r="P52" s="49" t="s">
        <v>337</v>
      </c>
      <c r="Q52" s="10">
        <v>2</v>
      </c>
      <c r="R52" s="10">
        <v>2</v>
      </c>
      <c r="S52" s="10">
        <v>1</v>
      </c>
      <c r="T52" s="10">
        <v>2</v>
      </c>
      <c r="U52" s="10">
        <f>MAX(Tableau1[[#This Row],[Gravité P2]:[Gravité E2]])</f>
        <v>2</v>
      </c>
      <c r="V52" s="10">
        <f>Q52*U52</f>
        <v>4</v>
      </c>
    </row>
    <row r="53" spans="1:23" ht="57.6" x14ac:dyDescent="0.3">
      <c r="A53" s="10">
        <v>47</v>
      </c>
      <c r="B53" s="10" t="s">
        <v>24</v>
      </c>
      <c r="C53" s="10" t="s">
        <v>12</v>
      </c>
      <c r="D53" s="10" t="s">
        <v>53</v>
      </c>
      <c r="E53" s="49" t="s">
        <v>134</v>
      </c>
      <c r="F53" s="49" t="s">
        <v>133</v>
      </c>
      <c r="G53" s="49" t="s">
        <v>138</v>
      </c>
      <c r="H53" s="10">
        <v>2</v>
      </c>
      <c r="I53" s="10">
        <v>1</v>
      </c>
      <c r="J53" s="10">
        <v>1</v>
      </c>
      <c r="K53" s="10">
        <v>3</v>
      </c>
      <c r="L53" s="10">
        <f>MAX(I53:K53)</f>
        <v>3</v>
      </c>
      <c r="M53" s="10">
        <f>H53*L53</f>
        <v>6</v>
      </c>
      <c r="N53" s="49" t="s">
        <v>385</v>
      </c>
      <c r="P53" s="49" t="s">
        <v>339</v>
      </c>
      <c r="Q53" s="10">
        <v>1</v>
      </c>
      <c r="R53" s="10">
        <v>1</v>
      </c>
      <c r="S53" s="10">
        <v>1</v>
      </c>
      <c r="T53" s="10">
        <v>3</v>
      </c>
      <c r="U53" s="10">
        <f>MAX(Tableau1[[#This Row],[Gravité P2]:[Gravité E2]])</f>
        <v>3</v>
      </c>
      <c r="V53" s="10">
        <f>Q53*U53</f>
        <v>3</v>
      </c>
    </row>
    <row r="54" spans="1:23" ht="57.6" x14ac:dyDescent="0.3">
      <c r="A54" s="10">
        <v>48</v>
      </c>
      <c r="B54" s="10" t="s">
        <v>24</v>
      </c>
      <c r="C54" s="10" t="s">
        <v>262</v>
      </c>
      <c r="D54" s="49" t="s">
        <v>37</v>
      </c>
      <c r="E54" s="49" t="s">
        <v>270</v>
      </c>
      <c r="F54" s="49" t="s">
        <v>271</v>
      </c>
      <c r="G54" s="49" t="s">
        <v>304</v>
      </c>
      <c r="H54" s="10">
        <v>3</v>
      </c>
      <c r="I54" s="10">
        <v>3</v>
      </c>
      <c r="J54" s="10">
        <v>1</v>
      </c>
      <c r="K54" s="10">
        <v>1</v>
      </c>
      <c r="L54" s="10">
        <f>MAX(I54:K54)</f>
        <v>3</v>
      </c>
      <c r="M54" s="10">
        <f>H54*L54</f>
        <v>9</v>
      </c>
      <c r="N54" s="49" t="s">
        <v>386</v>
      </c>
      <c r="P54" s="49"/>
      <c r="Q54" s="10">
        <v>2</v>
      </c>
      <c r="R54" s="10">
        <v>2</v>
      </c>
      <c r="S54" s="10">
        <v>1</v>
      </c>
      <c r="T54" s="10">
        <v>1</v>
      </c>
      <c r="U54" s="10">
        <f>MAX(Tableau1[[#This Row],[Gravité P2]:[Gravité E2]])</f>
        <v>2</v>
      </c>
      <c r="V54" s="10">
        <f>Q54*U54</f>
        <v>4</v>
      </c>
    </row>
    <row r="55" spans="1:23" ht="72" x14ac:dyDescent="0.3">
      <c r="A55" s="10">
        <v>49</v>
      </c>
      <c r="B55" s="10" t="s">
        <v>24</v>
      </c>
      <c r="C55" s="10" t="s">
        <v>262</v>
      </c>
      <c r="D55" s="49" t="s">
        <v>39</v>
      </c>
      <c r="E55" s="49" t="s">
        <v>135</v>
      </c>
      <c r="F55" s="49" t="s">
        <v>136</v>
      </c>
      <c r="G55" s="49" t="s">
        <v>137</v>
      </c>
      <c r="H55" s="10">
        <v>2</v>
      </c>
      <c r="I55" s="10">
        <v>1</v>
      </c>
      <c r="J55" s="10">
        <v>1</v>
      </c>
      <c r="K55" s="10">
        <v>3</v>
      </c>
      <c r="L55" s="10">
        <f>MAX(I55:K55)</f>
        <v>3</v>
      </c>
      <c r="M55" s="10">
        <f>H55*L55</f>
        <v>6</v>
      </c>
      <c r="N55" s="49" t="s">
        <v>387</v>
      </c>
      <c r="P55" s="49"/>
      <c r="Q55" s="10">
        <v>1</v>
      </c>
      <c r="R55" s="10">
        <v>1</v>
      </c>
      <c r="S55" s="10">
        <v>1</v>
      </c>
      <c r="T55" s="10">
        <v>2</v>
      </c>
      <c r="U55" s="10">
        <f>MAX(Tableau1[[#This Row],[Gravité P2]:[Gravité E2]])</f>
        <v>2</v>
      </c>
      <c r="V55" s="10">
        <f>Q55*U55</f>
        <v>2</v>
      </c>
    </row>
    <row r="56" spans="1:23" ht="86.4" x14ac:dyDescent="0.3">
      <c r="A56" s="10">
        <v>50</v>
      </c>
      <c r="B56" s="10" t="s">
        <v>24</v>
      </c>
      <c r="C56" s="10" t="s">
        <v>262</v>
      </c>
      <c r="D56" s="49" t="s">
        <v>265</v>
      </c>
      <c r="E56" s="49" t="s">
        <v>268</v>
      </c>
      <c r="F56" s="49" t="s">
        <v>272</v>
      </c>
      <c r="G56" s="49" t="s">
        <v>306</v>
      </c>
      <c r="H56" s="10">
        <v>3</v>
      </c>
      <c r="I56" s="10">
        <v>4</v>
      </c>
      <c r="J56" s="10">
        <v>1</v>
      </c>
      <c r="K56" s="10">
        <v>2</v>
      </c>
      <c r="L56" s="10">
        <f>MAX(I56:K56)</f>
        <v>4</v>
      </c>
      <c r="M56" s="10">
        <f>H56*L56</f>
        <v>12</v>
      </c>
      <c r="N56" s="49" t="s">
        <v>388</v>
      </c>
      <c r="P56" s="49"/>
      <c r="Q56" s="10">
        <v>1</v>
      </c>
      <c r="R56" s="10">
        <v>2</v>
      </c>
      <c r="S56" s="10">
        <v>1</v>
      </c>
      <c r="T56" s="10">
        <v>2</v>
      </c>
      <c r="U56" s="10">
        <f>MAX(Tableau1[[#This Row],[Gravité P2]:[Gravité E2]])</f>
        <v>2</v>
      </c>
      <c r="V56" s="10">
        <f>Q56*U56</f>
        <v>2</v>
      </c>
    </row>
    <row r="57" spans="1:23" x14ac:dyDescent="0.3">
      <c r="E57" s="49"/>
      <c r="F57" s="49"/>
      <c r="G57" s="49"/>
    </row>
    <row r="58" spans="1:23" x14ac:dyDescent="0.3">
      <c r="B58" s="55" t="s">
        <v>131</v>
      </c>
    </row>
    <row r="60" spans="1:23" x14ac:dyDescent="0.3">
      <c r="B60" s="10" t="s">
        <v>129</v>
      </c>
    </row>
    <row r="61" spans="1:23" x14ac:dyDescent="0.3">
      <c r="B61" s="10" t="s">
        <v>130</v>
      </c>
    </row>
    <row r="62" spans="1:23" x14ac:dyDescent="0.3">
      <c r="B62" s="10" t="s">
        <v>250</v>
      </c>
      <c r="D62" s="10" t="s">
        <v>251</v>
      </c>
    </row>
    <row r="64" spans="1:23" x14ac:dyDescent="0.3">
      <c r="B64" s="10" t="s">
        <v>263</v>
      </c>
    </row>
  </sheetData>
  <conditionalFormatting sqref="H6:H51">
    <cfRule type="cellIs" dxfId="16" priority="5" stopIfTrue="1" operator="greaterThanOrEqual">
      <formula>4</formula>
    </cfRule>
  </conditionalFormatting>
  <conditionalFormatting sqref="H52:H65565 Q57">
    <cfRule type="cellIs" dxfId="15" priority="162" stopIfTrue="1" operator="greaterThanOrEqual">
      <formula>4</formula>
    </cfRule>
  </conditionalFormatting>
  <conditionalFormatting sqref="M1:M51 V1:V51">
    <cfRule type="cellIs" dxfId="14" priority="2" stopIfTrue="1" operator="between">
      <formula>6</formula>
      <formula>9</formula>
    </cfRule>
    <cfRule type="cellIs" dxfId="13" priority="3" stopIfTrue="1" operator="between">
      <formula>0</formula>
      <formula>5</formula>
    </cfRule>
    <cfRule type="cellIs" dxfId="12" priority="4" stopIfTrue="1" operator="between">
      <formula>10</formula>
      <formula>25</formula>
    </cfRule>
  </conditionalFormatting>
  <conditionalFormatting sqref="M6:M51 V6:V51">
    <cfRule type="expression" dxfId="11" priority="1">
      <formula>AND(H6=1,M6=5)</formula>
    </cfRule>
  </conditionalFormatting>
  <conditionalFormatting sqref="M52:M528 V52:V528">
    <cfRule type="expression" dxfId="10" priority="147">
      <formula>AND(H52=1,M52=5)</formula>
    </cfRule>
  </conditionalFormatting>
  <conditionalFormatting sqref="M52:M1048576 V52:V1048576">
    <cfRule type="cellIs" dxfId="9" priority="149" stopIfTrue="1" operator="between">
      <formula>6</formula>
      <formula>9</formula>
    </cfRule>
    <cfRule type="cellIs" dxfId="8" priority="156" stopIfTrue="1" operator="between">
      <formula>0</formula>
      <formula>5</formula>
    </cfRule>
    <cfRule type="cellIs" dxfId="7" priority="158" stopIfTrue="1" operator="between">
      <formula>10</formula>
      <formula>25</formula>
    </cfRule>
  </conditionalFormatting>
  <conditionalFormatting sqref="Q15:Q16">
    <cfRule type="cellIs" dxfId="6" priority="73" stopIfTrue="1" operator="greaterThanOrEqual">
      <formula>4</formula>
    </cfRule>
  </conditionalFormatting>
  <conditionalFormatting sqref="Q18:Q19">
    <cfRule type="cellIs" dxfId="5" priority="126" stopIfTrue="1" operator="greaterThanOrEqual">
      <formula>4</formula>
    </cfRule>
  </conditionalFormatting>
  <conditionalFormatting sqref="Q22:Q25">
    <cfRule type="cellIs" dxfId="4" priority="68" stopIfTrue="1" operator="greaterThanOrEqual">
      <formula>4</formula>
    </cfRule>
  </conditionalFormatting>
  <conditionalFormatting sqref="Q27:Q31">
    <cfRule type="cellIs" dxfId="3" priority="65" stopIfTrue="1" operator="greaterThanOrEqual">
      <formula>4</formula>
    </cfRule>
  </conditionalFormatting>
  <conditionalFormatting sqref="Q33:Q43">
    <cfRule type="cellIs" dxfId="2" priority="54" stopIfTrue="1" operator="greaterThanOrEqual">
      <formula>4</formula>
    </cfRule>
  </conditionalFormatting>
  <conditionalFormatting sqref="Q46:Q50">
    <cfRule type="cellIs" dxfId="1" priority="12" stopIfTrue="1" operator="greaterThanOrEqual">
      <formula>4</formula>
    </cfRule>
  </conditionalFormatting>
  <conditionalFormatting sqref="Q52:Q56">
    <cfRule type="cellIs" dxfId="0" priority="6" stopIfTrue="1" operator="greaterThanOrEqual">
      <formula>4</formula>
    </cfRule>
  </conditionalFormatting>
  <dataValidations count="1">
    <dataValidation type="list" allowBlank="1" showInputMessage="1" showErrorMessage="1" sqref="F9 F43:F45 F26 F16:F21 F29:F32 F34:F36 F6 G4 E32 E51:F51 E55:E57 E38 E40:E45 E25:E30 E23 E21 E19 E17 E12:F14 E8:E10 E4:E6 G14:G22 G6:G12 G24:G57 D76:D675 D2:D57 B76:B670 B2:B57 C76:C619 C49 C51:C57 C6:C47" xr:uid="{00000000-0002-0000-0000-000000000000}">
      <formula1>#REF!</formula1>
    </dataValidation>
  </dataValidations>
  <pageMargins left="0.25" right="0.25" top="0.75" bottom="0.75" header="0.3" footer="0.3"/>
  <pageSetup paperSize="8" fitToHeight="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S122"/>
  <sheetViews>
    <sheetView topLeftCell="F4" zoomScale="115" zoomScaleNormal="115" workbookViewId="0">
      <selection activeCell="J16" sqref="J16"/>
    </sheetView>
  </sheetViews>
  <sheetFormatPr baseColWidth="10" defaultColWidth="11.44140625" defaultRowHeight="13.8" x14ac:dyDescent="0.3"/>
  <cols>
    <col min="1" max="1" width="65.109375" style="41" customWidth="1"/>
    <col min="2" max="2" width="4.88671875" style="40" customWidth="1"/>
    <col min="3" max="3" width="65.109375" style="41" customWidth="1"/>
    <col min="4" max="4" width="4.88671875" style="40" customWidth="1"/>
    <col min="5" max="5" width="65.109375" style="41" customWidth="1"/>
    <col min="6" max="6" width="4.88671875" style="40" customWidth="1"/>
    <col min="7" max="7" width="65.109375" style="41" customWidth="1"/>
    <col min="8" max="8" width="5.109375" style="40" customWidth="1"/>
    <col min="9" max="9" width="65.109375" style="41" customWidth="1"/>
    <col min="10" max="10" width="11.44140625" style="40"/>
    <col min="11" max="11" width="4.88671875" style="40" customWidth="1"/>
    <col min="12" max="16384" width="11.44140625" style="40"/>
  </cols>
  <sheetData>
    <row r="2" spans="1:16" ht="18" x14ac:dyDescent="0.3">
      <c r="A2" s="48" t="s">
        <v>187</v>
      </c>
    </row>
    <row r="3" spans="1:16" ht="18" x14ac:dyDescent="0.3">
      <c r="A3" s="48"/>
    </row>
    <row r="4" spans="1:16" ht="14.4" thickBot="1" x14ac:dyDescent="0.35"/>
    <row r="5" spans="1:16" ht="14.4" x14ac:dyDescent="0.3">
      <c r="A5" s="47" t="s">
        <v>188</v>
      </c>
      <c r="C5" s="47" t="s">
        <v>189</v>
      </c>
      <c r="E5" s="47" t="s">
        <v>190</v>
      </c>
      <c r="G5" s="47" t="s">
        <v>191</v>
      </c>
      <c r="I5" s="47" t="s">
        <v>132</v>
      </c>
    </row>
    <row r="6" spans="1:16" ht="27.6" x14ac:dyDescent="0.3">
      <c r="A6" s="35" t="s">
        <v>192</v>
      </c>
      <c r="C6" s="35" t="s">
        <v>218</v>
      </c>
      <c r="E6" s="35" t="s">
        <v>87</v>
      </c>
      <c r="G6" s="35" t="s">
        <v>87</v>
      </c>
      <c r="I6" s="35" t="s">
        <v>249</v>
      </c>
    </row>
    <row r="7" spans="1:16" x14ac:dyDescent="0.3">
      <c r="A7" s="35" t="s">
        <v>110</v>
      </c>
      <c r="C7" s="35" t="s">
        <v>219</v>
      </c>
      <c r="E7" s="35" t="s">
        <v>88</v>
      </c>
      <c r="G7" s="35" t="s">
        <v>220</v>
      </c>
      <c r="I7" s="46" t="s">
        <v>248</v>
      </c>
      <c r="J7" s="36"/>
      <c r="K7" s="36"/>
      <c r="L7" s="36"/>
      <c r="M7" s="36"/>
      <c r="N7" s="36"/>
      <c r="O7" s="36"/>
      <c r="P7" s="36"/>
    </row>
    <row r="8" spans="1:16" ht="27.6" x14ac:dyDescent="0.3">
      <c r="A8" s="35" t="s">
        <v>111</v>
      </c>
      <c r="C8" s="35" t="s">
        <v>217</v>
      </c>
      <c r="E8" s="35" t="s">
        <v>116</v>
      </c>
      <c r="G8" s="35" t="s">
        <v>221</v>
      </c>
      <c r="I8" s="35" t="s">
        <v>247</v>
      </c>
    </row>
    <row r="9" spans="1:16" ht="27.6" x14ac:dyDescent="0.3">
      <c r="A9" s="35" t="s">
        <v>193</v>
      </c>
      <c r="C9" s="35" t="s">
        <v>216</v>
      </c>
      <c r="E9" s="35" t="s">
        <v>125</v>
      </c>
      <c r="G9" s="35" t="s">
        <v>222</v>
      </c>
      <c r="I9" s="35" t="s">
        <v>143</v>
      </c>
    </row>
    <row r="10" spans="1:16" ht="27.6" x14ac:dyDescent="0.3">
      <c r="A10" s="35" t="s">
        <v>194</v>
      </c>
      <c r="C10" s="35" t="s">
        <v>112</v>
      </c>
      <c r="E10" s="35" t="s">
        <v>91</v>
      </c>
      <c r="G10" s="35" t="s">
        <v>223</v>
      </c>
      <c r="I10" s="35" t="s">
        <v>87</v>
      </c>
    </row>
    <row r="11" spans="1:16" ht="27.6" x14ac:dyDescent="0.3">
      <c r="A11" s="35" t="s">
        <v>114</v>
      </c>
      <c r="C11" s="35" t="s">
        <v>97</v>
      </c>
      <c r="E11" s="35" t="s">
        <v>98</v>
      </c>
      <c r="G11" s="35" t="s">
        <v>224</v>
      </c>
      <c r="I11" s="35" t="s">
        <v>246</v>
      </c>
    </row>
    <row r="12" spans="1:16" ht="27.6" x14ac:dyDescent="0.3">
      <c r="A12" s="35" t="s">
        <v>195</v>
      </c>
      <c r="C12" s="35" t="s">
        <v>215</v>
      </c>
      <c r="E12" s="35" t="s">
        <v>105</v>
      </c>
      <c r="G12" s="35" t="s">
        <v>225</v>
      </c>
      <c r="I12" s="35" t="s">
        <v>145</v>
      </c>
    </row>
    <row r="13" spans="1:16" ht="27.6" x14ac:dyDescent="0.3">
      <c r="A13" s="35" t="s">
        <v>196</v>
      </c>
      <c r="C13" s="35" t="s">
        <v>90</v>
      </c>
      <c r="E13" s="35" t="s">
        <v>92</v>
      </c>
      <c r="G13" s="35" t="s">
        <v>226</v>
      </c>
      <c r="I13" s="35" t="s">
        <v>146</v>
      </c>
    </row>
    <row r="14" spans="1:16" ht="27.6" x14ac:dyDescent="0.3">
      <c r="A14" s="35" t="s">
        <v>197</v>
      </c>
      <c r="C14" s="35" t="s">
        <v>214</v>
      </c>
      <c r="E14" s="35" t="s">
        <v>89</v>
      </c>
      <c r="G14" s="35" t="s">
        <v>227</v>
      </c>
      <c r="I14" s="35" t="s">
        <v>245</v>
      </c>
    </row>
    <row r="15" spans="1:16" ht="27.6" x14ac:dyDescent="0.3">
      <c r="A15" s="35" t="s">
        <v>198</v>
      </c>
      <c r="C15" s="35" t="s">
        <v>213</v>
      </c>
      <c r="E15" s="35" t="s">
        <v>94</v>
      </c>
      <c r="G15" s="35" t="s">
        <v>228</v>
      </c>
      <c r="I15" s="35" t="s">
        <v>244</v>
      </c>
    </row>
    <row r="16" spans="1:16" ht="138" x14ac:dyDescent="0.3">
      <c r="A16" s="35" t="s">
        <v>199</v>
      </c>
      <c r="C16" s="35" t="s">
        <v>93</v>
      </c>
      <c r="E16" s="35" t="s">
        <v>106</v>
      </c>
      <c r="G16" s="35" t="s">
        <v>229</v>
      </c>
      <c r="I16" s="35" t="s">
        <v>243</v>
      </c>
    </row>
    <row r="17" spans="1:17" ht="27.6" x14ac:dyDescent="0.3">
      <c r="A17" s="35" t="s">
        <v>147</v>
      </c>
      <c r="C17" s="35" t="s">
        <v>95</v>
      </c>
      <c r="E17" s="35" t="s">
        <v>102</v>
      </c>
      <c r="G17" s="35" t="s">
        <v>230</v>
      </c>
      <c r="I17" s="35" t="s">
        <v>242</v>
      </c>
    </row>
    <row r="18" spans="1:17" ht="28.2" thickBot="1" x14ac:dyDescent="0.35">
      <c r="A18" s="35" t="s">
        <v>200</v>
      </c>
      <c r="C18" s="35" t="s">
        <v>96</v>
      </c>
      <c r="E18" s="45" t="s">
        <v>104</v>
      </c>
      <c r="G18" s="35" t="s">
        <v>231</v>
      </c>
      <c r="I18" s="35" t="s">
        <v>241</v>
      </c>
    </row>
    <row r="19" spans="1:17" ht="27.6" x14ac:dyDescent="0.3">
      <c r="A19" s="35" t="s">
        <v>201</v>
      </c>
      <c r="C19" s="35" t="s">
        <v>212</v>
      </c>
      <c r="G19" s="35" t="s">
        <v>232</v>
      </c>
      <c r="I19" s="35" t="s">
        <v>240</v>
      </c>
    </row>
    <row r="20" spans="1:17" ht="28.2" thickBot="1" x14ac:dyDescent="0.35">
      <c r="A20" s="35" t="s">
        <v>202</v>
      </c>
      <c r="B20" s="43"/>
      <c r="C20" s="35" t="s">
        <v>211</v>
      </c>
      <c r="D20" s="36"/>
      <c r="F20" s="36"/>
      <c r="G20" s="35" t="s">
        <v>233</v>
      </c>
      <c r="H20" s="36"/>
      <c r="I20" s="45" t="s">
        <v>239</v>
      </c>
      <c r="Q20" s="36"/>
    </row>
    <row r="21" spans="1:17" ht="41.4" x14ac:dyDescent="0.3">
      <c r="A21" s="35" t="s">
        <v>203</v>
      </c>
      <c r="C21" s="35" t="s">
        <v>113</v>
      </c>
      <c r="G21" s="35" t="s">
        <v>115</v>
      </c>
    </row>
    <row r="22" spans="1:17" ht="27.6" x14ac:dyDescent="0.3">
      <c r="A22" s="35" t="s">
        <v>149</v>
      </c>
      <c r="C22" s="35" t="s">
        <v>103</v>
      </c>
      <c r="G22" s="35" t="s">
        <v>234</v>
      </c>
    </row>
    <row r="23" spans="1:17" ht="27.6" x14ac:dyDescent="0.3">
      <c r="A23" s="35" t="s">
        <v>204</v>
      </c>
      <c r="C23" s="35" t="s">
        <v>99</v>
      </c>
      <c r="G23" s="35" t="s">
        <v>109</v>
      </c>
    </row>
    <row r="24" spans="1:17" ht="27.6" x14ac:dyDescent="0.3">
      <c r="A24" s="35" t="s">
        <v>205</v>
      </c>
      <c r="C24" s="35" t="s">
        <v>100</v>
      </c>
      <c r="G24" s="35" t="s">
        <v>235</v>
      </c>
    </row>
    <row r="25" spans="1:17" ht="27.6" x14ac:dyDescent="0.3">
      <c r="A25" s="35" t="s">
        <v>148</v>
      </c>
      <c r="C25" s="35" t="s">
        <v>210</v>
      </c>
      <c r="G25" s="35" t="s">
        <v>236</v>
      </c>
    </row>
    <row r="26" spans="1:17" ht="27.6" x14ac:dyDescent="0.3">
      <c r="A26" s="35" t="s">
        <v>150</v>
      </c>
      <c r="C26" s="35" t="s">
        <v>101</v>
      </c>
      <c r="G26" s="35" t="s">
        <v>237</v>
      </c>
    </row>
    <row r="27" spans="1:17" ht="69" x14ac:dyDescent="0.3">
      <c r="A27" s="35" t="s">
        <v>206</v>
      </c>
      <c r="B27" s="44"/>
      <c r="C27" s="35" t="s">
        <v>209</v>
      </c>
      <c r="G27" s="35" t="s">
        <v>107</v>
      </c>
    </row>
    <row r="28" spans="1:17" ht="28.2" thickBot="1" x14ac:dyDescent="0.35">
      <c r="A28" s="35" t="s">
        <v>207</v>
      </c>
      <c r="C28" s="45" t="s">
        <v>128</v>
      </c>
      <c r="G28" s="35" t="s">
        <v>108</v>
      </c>
    </row>
    <row r="29" spans="1:17" ht="28.2" thickBot="1" x14ac:dyDescent="0.35">
      <c r="A29" s="45" t="s">
        <v>208</v>
      </c>
      <c r="G29" s="35" t="s">
        <v>238</v>
      </c>
    </row>
    <row r="30" spans="1:17" ht="28.2" thickBot="1" x14ac:dyDescent="0.35">
      <c r="B30" s="42"/>
      <c r="G30" s="45" t="s">
        <v>117</v>
      </c>
    </row>
    <row r="121" spans="4:19" x14ac:dyDescent="0.3">
      <c r="D121" s="56" t="s">
        <v>144</v>
      </c>
      <c r="E121" s="56"/>
      <c r="F121" s="56"/>
      <c r="G121" s="56"/>
      <c r="H121" s="56"/>
      <c r="I121" s="56"/>
      <c r="J121" s="56"/>
      <c r="K121" s="56"/>
      <c r="L121" s="56"/>
      <c r="M121" s="56"/>
      <c r="N121" s="56"/>
      <c r="O121" s="56"/>
      <c r="P121" s="56"/>
      <c r="Q121" s="56"/>
      <c r="R121" s="56"/>
      <c r="S121" s="56"/>
    </row>
    <row r="122" spans="4:19" x14ac:dyDescent="0.3">
      <c r="D122" s="56"/>
      <c r="E122" s="56"/>
      <c r="F122" s="56"/>
      <c r="G122" s="56"/>
      <c r="H122" s="56"/>
      <c r="I122" s="56"/>
      <c r="J122" s="56"/>
      <c r="K122" s="56"/>
      <c r="L122" s="56"/>
      <c r="M122" s="56"/>
      <c r="N122" s="56"/>
      <c r="O122" s="56"/>
      <c r="P122" s="56"/>
      <c r="Q122" s="56"/>
      <c r="R122" s="56"/>
      <c r="S122" s="56"/>
    </row>
  </sheetData>
  <mergeCells count="1">
    <mergeCell ref="D121:S1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6"/>
  <sheetViews>
    <sheetView workbookViewId="0">
      <selection activeCell="F30" sqref="F30"/>
    </sheetView>
  </sheetViews>
  <sheetFormatPr baseColWidth="10" defaultRowHeight="14.4" x14ac:dyDescent="0.3"/>
  <cols>
    <col min="2" max="2" width="104.109375" customWidth="1"/>
  </cols>
  <sheetData>
    <row r="1" spans="2:2" ht="15" thickBot="1" x14ac:dyDescent="0.35"/>
    <row r="2" spans="2:2" ht="27.75" customHeight="1" thickBot="1" x14ac:dyDescent="0.35">
      <c r="B2" s="37" t="s">
        <v>169</v>
      </c>
    </row>
    <row r="3" spans="2:2" ht="27.75" customHeight="1" x14ac:dyDescent="0.3">
      <c r="B3" s="38" t="s">
        <v>45</v>
      </c>
    </row>
    <row r="4" spans="2:2" ht="27.75" customHeight="1" x14ac:dyDescent="0.3">
      <c r="B4" s="35" t="s">
        <v>170</v>
      </c>
    </row>
    <row r="5" spans="2:2" ht="27.75" customHeight="1" x14ac:dyDescent="0.3">
      <c r="B5" s="35" t="s">
        <v>118</v>
      </c>
    </row>
    <row r="6" spans="2:2" ht="27.75" customHeight="1" x14ac:dyDescent="0.3">
      <c r="B6" s="35" t="s">
        <v>58</v>
      </c>
    </row>
    <row r="7" spans="2:2" ht="27.75" customHeight="1" x14ac:dyDescent="0.3">
      <c r="B7" s="35" t="s">
        <v>171</v>
      </c>
    </row>
    <row r="8" spans="2:2" ht="27.75" customHeight="1" x14ac:dyDescent="0.3">
      <c r="B8" s="35" t="s">
        <v>79</v>
      </c>
    </row>
    <row r="9" spans="2:2" ht="27.75" customHeight="1" x14ac:dyDescent="0.3">
      <c r="B9" s="35" t="s">
        <v>172</v>
      </c>
    </row>
    <row r="10" spans="2:2" ht="27.75" customHeight="1" x14ac:dyDescent="0.3">
      <c r="B10" s="35" t="s">
        <v>61</v>
      </c>
    </row>
    <row r="11" spans="2:2" ht="27.75" customHeight="1" x14ac:dyDescent="0.3">
      <c r="B11" s="35" t="s">
        <v>75</v>
      </c>
    </row>
    <row r="12" spans="2:2" ht="27.75" customHeight="1" x14ac:dyDescent="0.3">
      <c r="B12" s="35" t="s">
        <v>80</v>
      </c>
    </row>
    <row r="13" spans="2:2" ht="27.75" customHeight="1" x14ac:dyDescent="0.3">
      <c r="B13" s="35" t="s">
        <v>81</v>
      </c>
    </row>
    <row r="14" spans="2:2" ht="47.25" customHeight="1" x14ac:dyDescent="0.3">
      <c r="B14" s="35" t="s">
        <v>173</v>
      </c>
    </row>
    <row r="15" spans="2:2" ht="27.75" customHeight="1" x14ac:dyDescent="0.3">
      <c r="B15" s="35" t="s">
        <v>82</v>
      </c>
    </row>
    <row r="16" spans="2:2" ht="27.75" customHeight="1" x14ac:dyDescent="0.3">
      <c r="B16" s="35" t="s">
        <v>174</v>
      </c>
    </row>
    <row r="17" spans="2:2" ht="27.75" customHeight="1" x14ac:dyDescent="0.3">
      <c r="B17" s="35" t="s">
        <v>175</v>
      </c>
    </row>
    <row r="18" spans="2:2" ht="27.75" customHeight="1" x14ac:dyDescent="0.3">
      <c r="B18" s="35" t="s">
        <v>176</v>
      </c>
    </row>
    <row r="19" spans="2:2" ht="27.75" customHeight="1" x14ac:dyDescent="0.3">
      <c r="B19" s="35" t="s">
        <v>177</v>
      </c>
    </row>
    <row r="20" spans="2:2" ht="27.75" customHeight="1" x14ac:dyDescent="0.3">
      <c r="B20" s="35" t="s">
        <v>178</v>
      </c>
    </row>
    <row r="21" spans="2:2" ht="27.75" customHeight="1" x14ac:dyDescent="0.3">
      <c r="B21" s="35" t="s">
        <v>179</v>
      </c>
    </row>
    <row r="22" spans="2:2" ht="27.75" customHeight="1" x14ac:dyDescent="0.3">
      <c r="B22" s="35" t="s">
        <v>180</v>
      </c>
    </row>
    <row r="23" spans="2:2" ht="27.75" customHeight="1" x14ac:dyDescent="0.3">
      <c r="B23" s="35" t="s">
        <v>181</v>
      </c>
    </row>
    <row r="24" spans="2:2" ht="27.75" customHeight="1" x14ac:dyDescent="0.3">
      <c r="B24" s="35" t="s">
        <v>119</v>
      </c>
    </row>
    <row r="25" spans="2:2" ht="27.75" customHeight="1" x14ac:dyDescent="0.3">
      <c r="B25" s="35" t="s">
        <v>120</v>
      </c>
    </row>
    <row r="26" spans="2:2" ht="27.75" customHeight="1" x14ac:dyDescent="0.3">
      <c r="B26" s="35" t="s">
        <v>182</v>
      </c>
    </row>
    <row r="27" spans="2:2" ht="27.75" customHeight="1" x14ac:dyDescent="0.3">
      <c r="B27" s="35" t="s">
        <v>121</v>
      </c>
    </row>
    <row r="28" spans="2:2" ht="27.75" customHeight="1" x14ac:dyDescent="0.3">
      <c r="B28" s="35" t="s">
        <v>183</v>
      </c>
    </row>
    <row r="29" spans="2:2" ht="27.75" customHeight="1" x14ac:dyDescent="0.3">
      <c r="B29" s="35" t="s">
        <v>184</v>
      </c>
    </row>
    <row r="30" spans="2:2" ht="27.75" customHeight="1" x14ac:dyDescent="0.3">
      <c r="B30" s="35" t="s">
        <v>122</v>
      </c>
    </row>
    <row r="31" spans="2:2" ht="27.75" customHeight="1" x14ac:dyDescent="0.3">
      <c r="B31" s="35" t="s">
        <v>74</v>
      </c>
    </row>
    <row r="32" spans="2:2" ht="27.75" customHeight="1" x14ac:dyDescent="0.3">
      <c r="B32" s="35" t="s">
        <v>185</v>
      </c>
    </row>
    <row r="33" spans="2:16" ht="27.75" customHeight="1" x14ac:dyDescent="0.3">
      <c r="B33" s="35" t="s">
        <v>123</v>
      </c>
    </row>
    <row r="34" spans="2:16" ht="27.75" customHeight="1" x14ac:dyDescent="0.3">
      <c r="B34" s="35" t="s">
        <v>186</v>
      </c>
    </row>
    <row r="35" spans="2:16" ht="27.75" customHeight="1" x14ac:dyDescent="0.3">
      <c r="B35" s="35" t="s">
        <v>124</v>
      </c>
    </row>
    <row r="36" spans="2:16" ht="27.75" customHeight="1" thickBot="1" x14ac:dyDescent="0.35">
      <c r="B36" s="39" t="s">
        <v>151</v>
      </c>
      <c r="C36" s="36"/>
      <c r="D36" s="36"/>
      <c r="E36" s="36"/>
      <c r="F36" s="36"/>
      <c r="G36" s="36"/>
      <c r="H36" s="36"/>
      <c r="I36" s="36"/>
      <c r="J36" s="36"/>
      <c r="K36" s="36"/>
      <c r="L36" s="36"/>
      <c r="M36" s="36"/>
      <c r="N36" s="36"/>
      <c r="O36" s="36"/>
      <c r="P36" s="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9"/>
  <sheetViews>
    <sheetView showGridLines="0" topLeftCell="C1" zoomScaleNormal="100" workbookViewId="0">
      <selection activeCell="K10" sqref="K10"/>
    </sheetView>
  </sheetViews>
  <sheetFormatPr baseColWidth="10" defaultRowHeight="14.4" x14ac:dyDescent="0.3"/>
  <cols>
    <col min="1" max="1" width="5.44140625" bestFit="1" customWidth="1"/>
    <col min="2" max="2" width="42.109375" bestFit="1" customWidth="1"/>
    <col min="3" max="3" width="4.33203125" customWidth="1"/>
    <col min="4" max="4" width="5.44140625" bestFit="1" customWidth="1"/>
    <col min="5" max="5" width="56.6640625" bestFit="1" customWidth="1"/>
    <col min="6" max="6" width="4.33203125" customWidth="1"/>
    <col min="7" max="7" width="5.44140625" bestFit="1" customWidth="1"/>
    <col min="8" max="8" width="42.5546875" bestFit="1" customWidth="1"/>
    <col min="9" max="9" width="4.33203125" customWidth="1"/>
    <col min="10" max="10" width="5.44140625" bestFit="1" customWidth="1"/>
    <col min="11" max="11" width="46.109375" bestFit="1" customWidth="1"/>
    <col min="12" max="12" width="4.33203125" customWidth="1"/>
  </cols>
  <sheetData>
    <row r="1" spans="1:19" x14ac:dyDescent="0.3">
      <c r="A1" s="69"/>
      <c r="B1" s="69"/>
    </row>
    <row r="2" spans="1:19" s="10" customFormat="1" x14ac:dyDescent="0.3">
      <c r="A2" s="8"/>
      <c r="B2" s="9"/>
      <c r="C2" s="9"/>
      <c r="D2" s="3"/>
      <c r="E2" s="9"/>
      <c r="F2" s="9"/>
      <c r="G2" s="3"/>
      <c r="H2" s="9"/>
      <c r="I2" s="9"/>
      <c r="J2" s="3"/>
      <c r="K2" s="9"/>
      <c r="L2" s="9"/>
      <c r="O2" s="1"/>
      <c r="P2" s="1"/>
      <c r="Q2" s="1"/>
      <c r="R2" s="1"/>
      <c r="S2" s="1"/>
    </row>
    <row r="3" spans="1:19" s="10" customFormat="1" ht="15" thickBot="1" x14ac:dyDescent="0.35">
      <c r="A3" s="8"/>
      <c r="B3" s="9"/>
      <c r="C3" s="9"/>
      <c r="D3" s="3"/>
      <c r="E3" s="9"/>
      <c r="F3" s="9"/>
      <c r="G3" s="3"/>
      <c r="H3" s="9"/>
      <c r="I3" s="9"/>
      <c r="J3" s="3"/>
      <c r="K3" s="9"/>
      <c r="L3" s="9"/>
      <c r="O3" s="1"/>
      <c r="P3" s="1"/>
      <c r="Q3" s="1"/>
      <c r="R3" s="1"/>
      <c r="S3" s="1"/>
    </row>
    <row r="4" spans="1:19" s="10" customFormat="1" ht="18.600000000000001" thickBot="1" x14ac:dyDescent="0.35">
      <c r="A4" s="70" t="s">
        <v>17</v>
      </c>
      <c r="B4" s="71"/>
      <c r="C4" s="11"/>
      <c r="D4" s="57" t="s">
        <v>18</v>
      </c>
      <c r="E4" s="58"/>
      <c r="F4" s="11"/>
      <c r="G4" s="57" t="s">
        <v>19</v>
      </c>
      <c r="H4" s="58"/>
      <c r="I4" s="11"/>
      <c r="J4" s="57" t="s">
        <v>4</v>
      </c>
      <c r="K4" s="58"/>
      <c r="L4" s="11"/>
      <c r="O4" s="59" t="s">
        <v>20</v>
      </c>
      <c r="P4" s="60"/>
      <c r="Q4" s="60"/>
      <c r="R4" s="60"/>
      <c r="S4" s="61"/>
    </row>
    <row r="5" spans="1:19" s="10" customFormat="1" ht="15" thickBot="1" x14ac:dyDescent="0.35">
      <c r="A5" s="12" t="s">
        <v>2</v>
      </c>
      <c r="B5" s="13" t="s">
        <v>1</v>
      </c>
      <c r="C5" s="14"/>
      <c r="D5" s="12" t="s">
        <v>2</v>
      </c>
      <c r="E5" s="13" t="s">
        <v>1</v>
      </c>
      <c r="F5" s="14"/>
      <c r="G5" s="12" t="s">
        <v>2</v>
      </c>
      <c r="H5" s="13" t="s">
        <v>1</v>
      </c>
      <c r="I5" s="14"/>
      <c r="J5" s="12" t="s">
        <v>2</v>
      </c>
      <c r="K5" s="13" t="s">
        <v>1</v>
      </c>
      <c r="L5" s="14"/>
      <c r="O5" s="62"/>
      <c r="P5" s="63"/>
      <c r="Q5" s="63"/>
      <c r="R5" s="63"/>
      <c r="S5" s="64"/>
    </row>
    <row r="6" spans="1:19" s="10" customFormat="1" ht="65.25" customHeight="1" thickBot="1" x14ac:dyDescent="0.35">
      <c r="A6" s="15">
        <v>1</v>
      </c>
      <c r="B6" s="16" t="s">
        <v>5</v>
      </c>
      <c r="C6" s="9"/>
      <c r="D6" s="15">
        <v>1</v>
      </c>
      <c r="E6" s="16" t="s">
        <v>155</v>
      </c>
      <c r="F6" s="9"/>
      <c r="G6" s="15">
        <v>1</v>
      </c>
      <c r="H6" s="16" t="s">
        <v>21</v>
      </c>
      <c r="I6" s="9"/>
      <c r="J6" s="15">
        <v>1</v>
      </c>
      <c r="K6" s="16" t="s">
        <v>156</v>
      </c>
      <c r="L6" s="9"/>
      <c r="M6" s="65" t="s">
        <v>157</v>
      </c>
      <c r="N6" s="17" t="s">
        <v>23</v>
      </c>
      <c r="O6" s="12">
        <v>1</v>
      </c>
      <c r="P6" s="18">
        <v>2</v>
      </c>
      <c r="Q6" s="18">
        <v>3</v>
      </c>
      <c r="R6" s="18">
        <v>4</v>
      </c>
      <c r="S6" s="19">
        <v>5</v>
      </c>
    </row>
    <row r="7" spans="1:19" s="10" customFormat="1" ht="65.25" customHeight="1" x14ac:dyDescent="0.3">
      <c r="A7" s="20">
        <v>2</v>
      </c>
      <c r="B7" s="21" t="s">
        <v>158</v>
      </c>
      <c r="C7" s="9"/>
      <c r="D7" s="20">
        <v>2</v>
      </c>
      <c r="E7" s="22" t="s">
        <v>159</v>
      </c>
      <c r="F7" s="9"/>
      <c r="G7" s="20">
        <v>2</v>
      </c>
      <c r="H7" s="21" t="s">
        <v>22</v>
      </c>
      <c r="I7" s="9"/>
      <c r="J7" s="20">
        <v>2</v>
      </c>
      <c r="K7" s="21" t="s">
        <v>6</v>
      </c>
      <c r="L7" s="9"/>
      <c r="M7" s="66"/>
      <c r="N7" s="23">
        <v>1</v>
      </c>
      <c r="O7" s="24">
        <f>O6*$N7</f>
        <v>1</v>
      </c>
      <c r="P7" s="25">
        <f>P6*$N7</f>
        <v>2</v>
      </c>
      <c r="Q7" s="25">
        <f>Q6*$N7</f>
        <v>3</v>
      </c>
      <c r="R7" s="25">
        <f>R6*$N7</f>
        <v>4</v>
      </c>
      <c r="S7" s="25">
        <f>S6*$N7</f>
        <v>5</v>
      </c>
    </row>
    <row r="8" spans="1:19" s="10" customFormat="1" ht="65.25" customHeight="1" x14ac:dyDescent="0.3">
      <c r="A8" s="20">
        <v>3</v>
      </c>
      <c r="B8" s="21" t="s">
        <v>160</v>
      </c>
      <c r="C8" s="9"/>
      <c r="D8" s="20">
        <v>3</v>
      </c>
      <c r="E8" s="22" t="s">
        <v>161</v>
      </c>
      <c r="F8" s="9"/>
      <c r="G8" s="20">
        <v>3</v>
      </c>
      <c r="H8" s="22" t="s">
        <v>162</v>
      </c>
      <c r="I8" s="9"/>
      <c r="J8" s="20">
        <v>3</v>
      </c>
      <c r="K8" s="21" t="s">
        <v>7</v>
      </c>
      <c r="L8" s="9"/>
      <c r="M8" s="66"/>
      <c r="N8" s="26">
        <v>2</v>
      </c>
      <c r="O8" s="27">
        <f>O6*$N8</f>
        <v>2</v>
      </c>
      <c r="P8" s="28">
        <f>P6*$N8</f>
        <v>4</v>
      </c>
      <c r="Q8" s="28">
        <f>Q6*$N8</f>
        <v>6</v>
      </c>
      <c r="R8" s="28">
        <f>R6*$N8</f>
        <v>8</v>
      </c>
      <c r="S8" s="28">
        <f>S7*$N8</f>
        <v>10</v>
      </c>
    </row>
    <row r="9" spans="1:19" s="10" customFormat="1" ht="65.25" customHeight="1" x14ac:dyDescent="0.3">
      <c r="A9" s="20">
        <v>4</v>
      </c>
      <c r="B9" s="21" t="s">
        <v>163</v>
      </c>
      <c r="C9" s="9"/>
      <c r="D9" s="20">
        <v>4</v>
      </c>
      <c r="E9" s="22" t="s">
        <v>164</v>
      </c>
      <c r="F9" s="9"/>
      <c r="G9" s="20">
        <v>4</v>
      </c>
      <c r="H9" s="22" t="s">
        <v>165</v>
      </c>
      <c r="I9" s="9"/>
      <c r="J9" s="20">
        <v>4</v>
      </c>
      <c r="K9" s="21" t="s">
        <v>8</v>
      </c>
      <c r="L9" s="9"/>
      <c r="M9" s="66"/>
      <c r="N9" s="26">
        <v>3</v>
      </c>
      <c r="O9" s="27">
        <f>O6*$N9</f>
        <v>3</v>
      </c>
      <c r="P9" s="28">
        <f>P6*$N9</f>
        <v>6</v>
      </c>
      <c r="Q9" s="28">
        <f>Q6*$N9</f>
        <v>9</v>
      </c>
      <c r="R9" s="28">
        <f>R6*$N9</f>
        <v>12</v>
      </c>
      <c r="S9" s="28">
        <f>S6*$N9</f>
        <v>15</v>
      </c>
    </row>
    <row r="10" spans="1:19" s="10" customFormat="1" ht="79.5" customHeight="1" thickBot="1" x14ac:dyDescent="0.35">
      <c r="A10" s="29">
        <v>5</v>
      </c>
      <c r="B10" s="30" t="s">
        <v>166</v>
      </c>
      <c r="C10" s="9"/>
      <c r="D10" s="29">
        <v>5</v>
      </c>
      <c r="E10" s="31" t="s">
        <v>167</v>
      </c>
      <c r="F10" s="9"/>
      <c r="G10" s="29">
        <v>5</v>
      </c>
      <c r="H10" s="31" t="s">
        <v>168</v>
      </c>
      <c r="I10" s="9"/>
      <c r="J10" s="29">
        <v>5</v>
      </c>
      <c r="K10" s="30" t="s">
        <v>9</v>
      </c>
      <c r="L10" s="9"/>
      <c r="M10" s="66"/>
      <c r="N10" s="26">
        <v>4</v>
      </c>
      <c r="O10" s="27">
        <f>O6*$N10</f>
        <v>4</v>
      </c>
      <c r="P10" s="28">
        <f>P6*$N10</f>
        <v>8</v>
      </c>
      <c r="Q10" s="28">
        <f>Q6*$N10</f>
        <v>12</v>
      </c>
      <c r="R10" s="28">
        <f>R6*$N10</f>
        <v>16</v>
      </c>
      <c r="S10" s="28">
        <f>S7*$N10</f>
        <v>20</v>
      </c>
    </row>
    <row r="11" spans="1:19" s="10" customFormat="1" ht="65.25" customHeight="1" thickBot="1" x14ac:dyDescent="0.35">
      <c r="A11" s="32"/>
      <c r="C11" s="11"/>
      <c r="D11" s="33"/>
      <c r="E11" s="11"/>
      <c r="F11" s="11"/>
      <c r="G11" s="33"/>
      <c r="H11" s="11"/>
      <c r="I11" s="11"/>
      <c r="J11" s="33"/>
      <c r="K11" s="11"/>
      <c r="L11" s="11"/>
      <c r="M11" s="67"/>
      <c r="N11" s="34">
        <v>5</v>
      </c>
      <c r="O11" s="27">
        <f>O6*$N11</f>
        <v>5</v>
      </c>
      <c r="P11" s="28">
        <f>P6*$N11</f>
        <v>10</v>
      </c>
      <c r="Q11" s="28">
        <f>Q6*$N11</f>
        <v>15</v>
      </c>
      <c r="R11" s="28">
        <f>R6*$N11</f>
        <v>20</v>
      </c>
      <c r="S11" s="28">
        <f>S6*$N11</f>
        <v>25</v>
      </c>
    </row>
    <row r="12" spans="1:19" s="10" customFormat="1" x14ac:dyDescent="0.3">
      <c r="A12" s="32"/>
      <c r="C12" s="14"/>
      <c r="D12" s="8"/>
      <c r="E12" s="14"/>
      <c r="F12" s="14"/>
      <c r="G12" s="8"/>
      <c r="H12" s="14"/>
      <c r="I12" s="14"/>
      <c r="J12" s="8"/>
      <c r="K12" s="14"/>
      <c r="L12" s="14"/>
      <c r="O12" s="5">
        <f>O6*$N7</f>
        <v>1</v>
      </c>
      <c r="P12" s="5">
        <v>2</v>
      </c>
      <c r="Q12" s="5">
        <v>3</v>
      </c>
      <c r="R12" s="5">
        <v>4</v>
      </c>
      <c r="S12" s="6">
        <v>5</v>
      </c>
    </row>
    <row r="13" spans="1:19" s="10" customFormat="1" x14ac:dyDescent="0.3">
      <c r="A13" s="32"/>
      <c r="C13" s="9"/>
      <c r="D13" s="3"/>
      <c r="E13" s="9"/>
      <c r="F13" s="9"/>
      <c r="G13" s="3"/>
      <c r="H13" s="9"/>
      <c r="I13" s="9"/>
      <c r="J13" s="3"/>
      <c r="K13" s="9"/>
      <c r="L13" s="9"/>
      <c r="O13" s="5">
        <f>O6*$N8</f>
        <v>2</v>
      </c>
      <c r="P13" s="5">
        <v>2</v>
      </c>
      <c r="Q13" s="6">
        <v>3</v>
      </c>
      <c r="R13" s="6">
        <v>4</v>
      </c>
      <c r="S13" s="2">
        <v>5</v>
      </c>
    </row>
    <row r="14" spans="1:19" x14ac:dyDescent="0.3">
      <c r="O14" s="5">
        <f>O6*O$9</f>
        <v>3</v>
      </c>
      <c r="P14" s="6">
        <f>P6*N$9</f>
        <v>6</v>
      </c>
      <c r="Q14" s="6">
        <f>Q6*N$9</f>
        <v>9</v>
      </c>
      <c r="R14" s="2">
        <f>R6*N$9</f>
        <v>12</v>
      </c>
      <c r="S14" s="2">
        <f>S6*N$9</f>
        <v>15</v>
      </c>
    </row>
    <row r="15" spans="1:19" x14ac:dyDescent="0.3">
      <c r="O15" s="5">
        <f>O6*O$10</f>
        <v>4</v>
      </c>
      <c r="P15" s="6">
        <f>P6*N$10</f>
        <v>8</v>
      </c>
      <c r="Q15" s="2">
        <f>Q6*N$10</f>
        <v>12</v>
      </c>
      <c r="R15" s="2">
        <f>R6*N$10</f>
        <v>16</v>
      </c>
      <c r="S15" s="2">
        <f>S7*N$10</f>
        <v>20</v>
      </c>
    </row>
    <row r="16" spans="1:19" x14ac:dyDescent="0.3">
      <c r="O16" s="5">
        <f>O6*O$11</f>
        <v>5</v>
      </c>
      <c r="P16" s="2">
        <f>P6*N$11</f>
        <v>10</v>
      </c>
      <c r="Q16" s="2">
        <f>Q6*N$11</f>
        <v>15</v>
      </c>
      <c r="R16" s="2">
        <f>R6*N$11</f>
        <v>20</v>
      </c>
      <c r="S16" s="2">
        <f>S6*N$11</f>
        <v>25</v>
      </c>
    </row>
    <row r="18" spans="1:9" x14ac:dyDescent="0.3">
      <c r="A18" s="3"/>
      <c r="B18" s="3"/>
    </row>
    <row r="19" spans="1:9" x14ac:dyDescent="0.3">
      <c r="A19" s="3"/>
      <c r="B19" s="4"/>
      <c r="E19" s="68"/>
      <c r="F19" s="68"/>
      <c r="G19" s="68"/>
      <c r="H19" s="68"/>
      <c r="I19" s="68"/>
    </row>
  </sheetData>
  <mergeCells count="8">
    <mergeCell ref="J4:K4"/>
    <mergeCell ref="O4:S5"/>
    <mergeCell ref="M6:M11"/>
    <mergeCell ref="E19:I19"/>
    <mergeCell ref="A1:B1"/>
    <mergeCell ref="A4:B4"/>
    <mergeCell ref="D4:E4"/>
    <mergeCell ref="G4:H4"/>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C2:C5"/>
  <sheetViews>
    <sheetView workbookViewId="0">
      <selection activeCell="E13" sqref="E13"/>
    </sheetView>
  </sheetViews>
  <sheetFormatPr baseColWidth="10" defaultRowHeight="14.4" x14ac:dyDescent="0.3"/>
  <cols>
    <col min="3" max="3" width="46.33203125" customWidth="1"/>
  </cols>
  <sheetData>
    <row r="2" spans="3:3" ht="15" thickBot="1" x14ac:dyDescent="0.35"/>
    <row r="3" spans="3:3" ht="15" thickBot="1" x14ac:dyDescent="0.35">
      <c r="C3" s="7" t="s">
        <v>152</v>
      </c>
    </row>
    <row r="4" spans="3:3" x14ac:dyDescent="0.3">
      <c r="C4" t="s">
        <v>153</v>
      </c>
    </row>
    <row r="5" spans="3:3" x14ac:dyDescent="0.3">
      <c r="C5"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ANALYSE DE RISQUES</vt:lpstr>
      <vt:lpstr>ACTIONS DE MAITRISE ( N)</vt:lpstr>
      <vt:lpstr>INFORMATIONS NOTICE ( P+W)</vt:lpstr>
      <vt:lpstr>METHODE DE COTATION</vt:lpstr>
      <vt:lpstr>Version</vt:lpstr>
      <vt:lpstr>'ANALYSE DE RISQUES'!Zone_d_impression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Jérémy CICERO</dc:creator>
  <cp:lastModifiedBy>Infos SNEFCCA</cp:lastModifiedBy>
  <cp:lastPrinted>2018-03-30T14:12:12Z</cp:lastPrinted>
  <dcterms:created xsi:type="dcterms:W3CDTF">2009-04-15T19:16:30Z</dcterms:created>
  <dcterms:modified xsi:type="dcterms:W3CDTF">2024-03-19T10:34:25Z</dcterms:modified>
</cp:coreProperties>
</file>