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g.lada\Desktop\"/>
    </mc:Choice>
  </mc:AlternateContent>
  <xr:revisionPtr revIDLastSave="0" documentId="8_{AB8142BC-17B9-4882-AB24-4D242D27A337}" xr6:coauthVersionLast="47" xr6:coauthVersionMax="47" xr10:uidLastSave="{00000000-0000-0000-0000-000000000000}"/>
  <bookViews>
    <workbookView xWindow="-108" yWindow="-108" windowWidth="23256" windowHeight="12576" activeTab="4" xr2:uid="{00000000-000D-0000-FFFF-FFFF00000000}"/>
  </bookViews>
  <sheets>
    <sheet name="ANALYSE DE RISQUES" sheetId="1" r:id="rId1"/>
    <sheet name="ACTIONS DE MAITRISE (N)" sheetId="7" r:id="rId2"/>
    <sheet name="INFORMATIONS NOTICE (P+W)" sheetId="6" r:id="rId3"/>
    <sheet name="METHODE DE COTATION" sheetId="2" r:id="rId4"/>
    <sheet name="Version" sheetId="9" r:id="rId5"/>
  </sheets>
  <definedNames>
    <definedName name="_xlnm._FilterDatabase" localSheetId="0" hidden="1">'ANALYSE DE RISQUES'!$B$1:$V$47</definedName>
    <definedName name="_xlnm.Print_Area" localSheetId="0">'ANALYSE DE RISQUES'!$Y$2:$AB$46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1" l="1"/>
  <c r="M2" i="1" s="1"/>
  <c r="U2" i="1"/>
  <c r="V2" i="1" s="1"/>
  <c r="L5" i="1"/>
  <c r="M5" i="1" s="1"/>
  <c r="U5" i="1"/>
  <c r="V5" i="1" s="1"/>
  <c r="S18" i="2" l="1"/>
  <c r="R18" i="2"/>
  <c r="Q18" i="2"/>
  <c r="P18" i="2"/>
  <c r="R17" i="2"/>
  <c r="Q17" i="2"/>
  <c r="P17" i="2"/>
  <c r="S16" i="2"/>
  <c r="R16" i="2"/>
  <c r="Q16" i="2"/>
  <c r="P16" i="2"/>
  <c r="O15" i="2"/>
  <c r="O14" i="2"/>
  <c r="S13" i="2"/>
  <c r="R13" i="2"/>
  <c r="Q13" i="2"/>
  <c r="P13" i="2"/>
  <c r="O13" i="2"/>
  <c r="S12" i="2"/>
  <c r="R12" i="2"/>
  <c r="Q12" i="2"/>
  <c r="P12" i="2"/>
  <c r="O12" i="2"/>
  <c r="S11" i="2"/>
  <c r="R11" i="2"/>
  <c r="Q11" i="2"/>
  <c r="P11" i="2"/>
  <c r="O11" i="2"/>
  <c r="O18" i="2" s="1"/>
  <c r="R10" i="2"/>
  <c r="Q10" i="2"/>
  <c r="P10" i="2"/>
  <c r="O10" i="2"/>
  <c r="O17" i="2" s="1"/>
  <c r="S9" i="2"/>
  <c r="S17" i="2" s="1"/>
  <c r="R9" i="2"/>
  <c r="Q9" i="2"/>
  <c r="P9" i="2"/>
  <c r="O9" i="2"/>
  <c r="O16" i="2" s="1"/>
  <c r="S10" i="2" l="1"/>
  <c r="L47" i="1" l="1"/>
  <c r="M47" i="1" s="1"/>
  <c r="U47" i="1"/>
  <c r="V47" i="1" s="1"/>
  <c r="L42" i="1" l="1"/>
  <c r="M42" i="1" s="1"/>
  <c r="L43" i="1"/>
  <c r="M43" i="1" s="1"/>
  <c r="U42" i="1"/>
  <c r="V42" i="1" s="1"/>
  <c r="U43" i="1"/>
  <c r="V43" i="1" s="1"/>
  <c r="L44" i="1"/>
  <c r="M44" i="1" s="1"/>
  <c r="L45" i="1"/>
  <c r="M45" i="1" s="1"/>
  <c r="U44" i="1"/>
  <c r="V44" i="1" s="1"/>
  <c r="U45" i="1"/>
  <c r="V45" i="1" s="1"/>
  <c r="L46" i="1"/>
  <c r="M46" i="1" s="1"/>
  <c r="U46" i="1"/>
  <c r="V46" i="1" s="1"/>
  <c r="L35" i="1"/>
  <c r="M35" i="1" s="1"/>
  <c r="U35" i="1"/>
  <c r="V35" i="1" s="1"/>
  <c r="L33" i="1"/>
  <c r="M33" i="1" s="1"/>
  <c r="U33" i="1"/>
  <c r="V33" i="1" s="1"/>
  <c r="L30" i="1"/>
  <c r="M30" i="1" s="1"/>
  <c r="U30" i="1"/>
  <c r="V30" i="1" s="1"/>
  <c r="L32" i="1" l="1"/>
  <c r="M32" i="1" s="1"/>
  <c r="U32" i="1"/>
  <c r="V32" i="1" s="1"/>
  <c r="L12" i="1"/>
  <c r="M12" i="1" s="1"/>
  <c r="U12" i="1"/>
  <c r="V12" i="1" s="1"/>
  <c r="L13" i="1"/>
  <c r="M13" i="1" s="1"/>
  <c r="U13" i="1"/>
  <c r="V13" i="1" s="1"/>
  <c r="U15" i="1" l="1"/>
  <c r="V15" i="1" s="1"/>
  <c r="L15" i="1"/>
  <c r="M15" i="1" s="1"/>
  <c r="U14" i="1"/>
  <c r="V14" i="1" s="1"/>
  <c r="L14" i="1"/>
  <c r="M14" i="1" s="1"/>
  <c r="L23" i="1"/>
  <c r="M23" i="1" s="1"/>
  <c r="L24" i="1"/>
  <c r="M24" i="1" s="1"/>
  <c r="L25" i="1"/>
  <c r="M25" i="1" s="1"/>
  <c r="L26" i="1"/>
  <c r="M26" i="1" s="1"/>
  <c r="U23" i="1"/>
  <c r="V23" i="1" s="1"/>
  <c r="U24" i="1"/>
  <c r="V24" i="1" s="1"/>
  <c r="U25" i="1"/>
  <c r="V25" i="1" s="1"/>
  <c r="U26" i="1"/>
  <c r="V26" i="1" s="1"/>
  <c r="L27" i="1"/>
  <c r="M27" i="1" s="1"/>
  <c r="L28" i="1"/>
  <c r="M28" i="1" s="1"/>
  <c r="L29" i="1"/>
  <c r="M29" i="1" s="1"/>
  <c r="L31" i="1"/>
  <c r="M31" i="1" s="1"/>
  <c r="U27" i="1"/>
  <c r="V27" i="1" s="1"/>
  <c r="U28" i="1"/>
  <c r="V28" i="1" s="1"/>
  <c r="U29" i="1"/>
  <c r="V29" i="1" s="1"/>
  <c r="U31" i="1"/>
  <c r="V31" i="1" s="1"/>
  <c r="L34" i="1"/>
  <c r="M34" i="1" s="1"/>
  <c r="L36" i="1"/>
  <c r="M36" i="1" s="1"/>
  <c r="L37" i="1"/>
  <c r="M37" i="1" s="1"/>
  <c r="U34" i="1"/>
  <c r="V34" i="1" s="1"/>
  <c r="U36" i="1"/>
  <c r="V36" i="1" s="1"/>
  <c r="U37" i="1"/>
  <c r="V37" i="1" s="1"/>
  <c r="L38" i="1"/>
  <c r="M38" i="1" s="1"/>
  <c r="U38" i="1"/>
  <c r="V38" i="1" s="1"/>
  <c r="U3" i="1" l="1"/>
  <c r="U4" i="1"/>
  <c r="U6" i="1"/>
  <c r="U7" i="1"/>
  <c r="U8" i="1"/>
  <c r="U9" i="1"/>
  <c r="U10" i="1"/>
  <c r="U11" i="1"/>
  <c r="U16" i="1"/>
  <c r="U17" i="1"/>
  <c r="U18" i="1"/>
  <c r="U19" i="1"/>
  <c r="U20" i="1"/>
  <c r="U21" i="1"/>
  <c r="U22" i="1"/>
  <c r="U39" i="1"/>
  <c r="U40" i="1"/>
  <c r="U41" i="1"/>
  <c r="L6" i="1"/>
  <c r="V3" i="1" l="1"/>
  <c r="V4" i="1"/>
  <c r="V6" i="1"/>
  <c r="V7" i="1"/>
  <c r="V8" i="1"/>
  <c r="V9" i="1"/>
  <c r="V10" i="1"/>
  <c r="V11" i="1"/>
  <c r="V16" i="1"/>
  <c r="V17" i="1"/>
  <c r="V18" i="1"/>
  <c r="V19" i="1"/>
  <c r="V20" i="1"/>
  <c r="V21" i="1"/>
  <c r="V22" i="1"/>
  <c r="V39" i="1"/>
  <c r="V40" i="1"/>
  <c r="V41" i="1"/>
  <c r="L3" i="1" l="1"/>
  <c r="M3" i="1" s="1"/>
  <c r="L4" i="1"/>
  <c r="M4" i="1" s="1"/>
  <c r="M6" i="1"/>
  <c r="L7" i="1"/>
  <c r="M7" i="1" s="1"/>
  <c r="L8" i="1"/>
  <c r="M8" i="1" s="1"/>
  <c r="L9" i="1"/>
  <c r="M9" i="1" s="1"/>
  <c r="L10" i="1"/>
  <c r="M10" i="1" s="1"/>
  <c r="L11" i="1"/>
  <c r="M11" i="1" s="1"/>
  <c r="L16" i="1"/>
  <c r="M16" i="1" s="1"/>
  <c r="L17" i="1"/>
  <c r="M17" i="1" s="1"/>
  <c r="L18" i="1"/>
  <c r="M18" i="1" s="1"/>
  <c r="L19" i="1"/>
  <c r="M19" i="1" s="1"/>
  <c r="L20" i="1"/>
  <c r="M20" i="1" s="1"/>
  <c r="L21" i="1"/>
  <c r="M21" i="1" s="1"/>
  <c r="L22" i="1"/>
  <c r="M22" i="1" s="1"/>
  <c r="L39" i="1"/>
  <c r="M39" i="1" s="1"/>
  <c r="L40" i="1"/>
  <c r="M40" i="1" s="1"/>
  <c r="L41" i="1"/>
  <c r="M41" i="1" s="1"/>
  <c r="A3" i="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alcChain>
</file>

<file path=xl/sharedStrings.xml><?xml version="1.0" encoding="utf-8"?>
<sst xmlns="http://schemas.openxmlformats.org/spreadsheetml/2006/main" count="488" uniqueCount="315">
  <si>
    <t>Détection 2</t>
  </si>
  <si>
    <t>Critère</t>
  </si>
  <si>
    <t>Note</t>
  </si>
  <si>
    <t>N°</t>
  </si>
  <si>
    <t>Occurrence</t>
  </si>
  <si>
    <t>Pas de blessé(s)</t>
  </si>
  <si>
    <t>Tous les 10 ans (faible)</t>
  </si>
  <si>
    <t>Tous les ans (modéré)</t>
  </si>
  <si>
    <t>Tous les mois (grande)</t>
  </si>
  <si>
    <t>Tous les jours (très grande)</t>
  </si>
  <si>
    <t>Phase de vie</t>
  </si>
  <si>
    <t xml:space="preserve">activités </t>
  </si>
  <si>
    <t>Exploitation</t>
  </si>
  <si>
    <t>Situation dangereuse</t>
  </si>
  <si>
    <t>Occurence 2</t>
  </si>
  <si>
    <t>Mise en service</t>
  </si>
  <si>
    <t>Gravité Personne</t>
  </si>
  <si>
    <t>Gravité Biens</t>
  </si>
  <si>
    <t>Gravité Environnement</t>
  </si>
  <si>
    <t>GRAVITE</t>
  </si>
  <si>
    <t>Pas d'impact</t>
  </si>
  <si>
    <t xml:space="preserve">Impact dans le périmètre de l'usine </t>
  </si>
  <si>
    <t>Notes</t>
  </si>
  <si>
    <t>Informations (notice)</t>
  </si>
  <si>
    <t>Actions de maitrise (suppression ou mesure de protection)</t>
  </si>
  <si>
    <t>Phénomènes dangereux 
(annexe D EN 378-2)</t>
  </si>
  <si>
    <t>Effets-Impact 
(dommage)</t>
  </si>
  <si>
    <t>Gravité P2</t>
  </si>
  <si>
    <t>Gravité B2</t>
  </si>
  <si>
    <t>Gravité E2</t>
  </si>
  <si>
    <t>IPR 2
(risque)</t>
  </si>
  <si>
    <t>Occurrence 1</t>
  </si>
  <si>
    <t>Info complémentaires (notice)</t>
  </si>
  <si>
    <t>Max (R→T)</t>
  </si>
  <si>
    <t>Pression excessive</t>
  </si>
  <si>
    <t>Effet direct de la phase liquide</t>
  </si>
  <si>
    <t>mécanique</t>
  </si>
  <si>
    <t>électrique</t>
  </si>
  <si>
    <t>Thermique</t>
  </si>
  <si>
    <t>Fluide frigorigène inflammable</t>
  </si>
  <si>
    <t>Installation</t>
  </si>
  <si>
    <t>Réception sur chantier</t>
  </si>
  <si>
    <t>Choc avec élément externe</t>
  </si>
  <si>
    <t>Se reporter aux préconisations constructeur concernant le déchargement</t>
  </si>
  <si>
    <t>Fluide frigorigène sous pression</t>
  </si>
  <si>
    <t xml:space="preserve">Causes </t>
  </si>
  <si>
    <t>Fuite</t>
  </si>
  <si>
    <t>Fuite due à une rupture</t>
  </si>
  <si>
    <t>Incendie, Explosion</t>
  </si>
  <si>
    <t>Projection élements sur personne</t>
  </si>
  <si>
    <t>Assemblage</t>
  </si>
  <si>
    <t xml:space="preserve">Projection  de particule en fusion </t>
  </si>
  <si>
    <t xml:space="preserve">Erreur de calage </t>
  </si>
  <si>
    <t xml:space="preserve">Risque de brulure </t>
  </si>
  <si>
    <t>Fluide frigorigène</t>
  </si>
  <si>
    <t xml:space="preserve">Défaut de supportage </t>
  </si>
  <si>
    <t>Erreur réglages des sécurités</t>
  </si>
  <si>
    <t xml:space="preserve">Echauffement excessif </t>
  </si>
  <si>
    <t>Vibrations anormales dues à un mauvais serrage, mauvaise fixation</t>
  </si>
  <si>
    <t>Asphyxie / Malaise</t>
  </si>
  <si>
    <t>Surveiller toute apparition de symptomes : Maux de tête, Nausée, convulsions, troules cardiaque.  En cas de doute consulter immédiatement un medecin</t>
  </si>
  <si>
    <t xml:space="preserve">Erreur de manipulation </t>
  </si>
  <si>
    <t>Mauvais raccordement éléctrique</t>
  </si>
  <si>
    <t>Personnel qualifié et habilité par l'employeur</t>
  </si>
  <si>
    <t>Perte de la charge</t>
  </si>
  <si>
    <t>Défaut Echangeur Evaporateur : Endommagé = percé ( interne )</t>
  </si>
  <si>
    <t>Défaut Echangeur Evaporateur : Endommagé = percé ( externe )</t>
  </si>
  <si>
    <t>Fonction: En service</t>
  </si>
  <si>
    <t>Electricité statique</t>
  </si>
  <si>
    <t>Machine endommagée et brulures</t>
  </si>
  <si>
    <t xml:space="preserve">Formation sur les risques de brulures EN378-2: 6.2.10 </t>
  </si>
  <si>
    <t>Maintenance: Charge en fluide</t>
  </si>
  <si>
    <t>Maintenance: Remplacement d'une soupape</t>
  </si>
  <si>
    <t>Maintenance: Changement filtre à huile</t>
  </si>
  <si>
    <t>Apport d'énergie / Activation</t>
  </si>
  <si>
    <t xml:space="preserve">Se repporter aux spécifications du constructeur pour la défintion du niveau de protection du composant                  </t>
  </si>
  <si>
    <t xml:space="preserve"> Pressostat BP réglé  &gt; point de gel + Controleur débit, thermostat antigel (cf EN378).</t>
  </si>
  <si>
    <t>Fuite due à une rupture en présence d'une source d'ignition</t>
  </si>
  <si>
    <t>Utilisation matériel éléctrique non compatible ATEX à proximité du circuit frigorifique</t>
  </si>
  <si>
    <t>Apparition d'un point d'ignition en présence d'une fuite</t>
  </si>
  <si>
    <t>Fuite en présence d'un point d'ignition</t>
  </si>
  <si>
    <t>Formation des techniciens aux risques spécifiques liés aux fluides A3</t>
  </si>
  <si>
    <t>Incompatibilité entre nature composant et le fluide: Polyéthylène, Polystyrène, Polyisobutylène</t>
  </si>
  <si>
    <t>Incompatibilité materiaux pouvant entrainer une fissuration de tuyauterie, d'un accessoire, ou un viellissemen prématuré</t>
  </si>
  <si>
    <t xml:space="preserve">Se conformer aux préconisations d'installation faite par le fournisseur du chiller.  Plus particulièrement en ce qui concerne les spécifications d'installations : Pieds anti vibratiles type GRIPSOL. </t>
  </si>
  <si>
    <t>Mise en place d'une signalétique de danger  sur le caisson : Pictogrammes ( B)</t>
  </si>
  <si>
    <t>Prévoir une isolation des parties chaudes ou veiller à ce quelles ne soient pas accessibles                                                                                                                                                                                           Au vu des caractéristiques du fluide, un point d'auto-inflammation est fort improbable ( 470 °C )</t>
  </si>
  <si>
    <t>Dégagement de fluide dans l'ambiance avec apparition d'un point d'ignition</t>
  </si>
  <si>
    <t xml:space="preserve">Maintenance: Remplacement d'un composant éléctrique dans le caisson </t>
  </si>
  <si>
    <t>Le personnel intervenant doit avoir été formé aux risques spécifiques des fluides A3                                                                                                                                        Et avoir les habilitations éléctriques necessaires.</t>
  </si>
  <si>
    <t>Partie active devenue exposée</t>
  </si>
  <si>
    <t>Rejet de soupape en présence d'un point d'ignition</t>
  </si>
  <si>
    <t>Port des EPI</t>
  </si>
  <si>
    <t>Contrôle de l'étancheité du système : Recherche de fuite</t>
  </si>
  <si>
    <t>Ventilation du caisson</t>
  </si>
  <si>
    <t xml:space="preserve">Check liste des vérifications à faire avant mise en service </t>
  </si>
  <si>
    <t xml:space="preserve">Contrôle de la cohérence entre les PS des composants et la PS des circuits </t>
  </si>
  <si>
    <t xml:space="preserve">Vérification visuelle des échangeurs </t>
  </si>
  <si>
    <t xml:space="preserve">Détecteur de fuite en point bas et ventilation urgence </t>
  </si>
  <si>
    <t>Adapter le progamme de suivi des ESP en réduisant la période entre deux interventions de contrôle de fuite</t>
  </si>
  <si>
    <t>Revoir la conception et les choix des matériaux</t>
  </si>
  <si>
    <t>Signal de danger  visuel externe au caisson du chiller</t>
  </si>
  <si>
    <t>Mise à la terre des composants de sorte à décharger les charges éléctrostatiques</t>
  </si>
  <si>
    <t xml:space="preserve">Supportage des lignes suivant la réglementation </t>
  </si>
  <si>
    <t xml:space="preserve">Planifier des analyses vibratoires régulières </t>
  </si>
  <si>
    <t xml:space="preserve">Mise en œuvre d'un collecteur de soupapes évacuant à l'extérieur du caisson, hors d'atteinte des personnes </t>
  </si>
  <si>
    <t>Définir le périmétre de rejet des soupapes par une analyse des risques</t>
  </si>
  <si>
    <t xml:space="preserve">Mise en place  d'ensemble de soupapes doubles suivant EN13336 </t>
  </si>
  <si>
    <t>Mise en place de capteur sécurité niveau bas d'huile</t>
  </si>
  <si>
    <t>Tenue du registre avec renseignement de la charge</t>
  </si>
  <si>
    <t>Respecter les couples de serrage pour le montage de la soupape et de ses raccords</t>
  </si>
  <si>
    <t>Privilégier les entreprises spécialisées pour les opérations de manutentions</t>
  </si>
  <si>
    <t>Information des risques sur la manipulation des ESP</t>
  </si>
  <si>
    <t>Vérification des paramétrages et réglages constructeur des organes de sécurité</t>
  </si>
  <si>
    <t>Contrôle de l'adéquation entre le tarage des soupapes  et la température pouvant être rencontrée en salle des machines : Vérification du calcul de PS HP mini suivant  en 378-2</t>
  </si>
  <si>
    <t>Mise hors tension de l'installation avant toute ouverture du cicuit frigorifique</t>
  </si>
  <si>
    <t>Vérification, préalable à toute intervention, de l'absence de fuite  (Détecteur de fuite)</t>
  </si>
  <si>
    <t>Mise hors tension de l'installation + consignation + contrôle absence de tension avant toute ouverture du circuit</t>
  </si>
  <si>
    <t xml:space="preserve">Port des EPI pour tous les intervenants sur zone </t>
  </si>
  <si>
    <t xml:space="preserve">Vérification de la charge préconisée dans la notice constructeur (B)                               </t>
  </si>
  <si>
    <t>Vérification de l'existance des QMOB /QMOS dans le dossier constructeur</t>
  </si>
  <si>
    <t xml:space="preserve">Informer sur les dispositions particulières applicables au zone ATEX pour ce type de fluide  </t>
  </si>
  <si>
    <t xml:space="preserve">Vérifier les PS et valeurs de tarages indiquées dans la notice constructeur                                        </t>
  </si>
  <si>
    <t>Utiliser un matériel de détection adapté aux ambiances ATEX</t>
  </si>
  <si>
    <t>Rappel sur les risques des zones ATEX</t>
  </si>
  <si>
    <t xml:space="preserve">Personnel formé et sensibilisé aux risques </t>
  </si>
  <si>
    <t>Rejet de R290 au niveau des purgeurs fluide MEG en présence d'une source d'ignition</t>
  </si>
  <si>
    <t xml:space="preserve">Les actions de maitrise ont pour but d'agir sur toutes les causes entrainant l'effet-impact, le dommage. </t>
  </si>
  <si>
    <t>Mais pas seulement,  elles permettent également d'avoir une action sur l'Occurrence, la gravité des personnes, la gravité des bien, ou la gravité sur l'environnenent.</t>
  </si>
  <si>
    <r>
      <t xml:space="preserve">Ainsi, après chaque action de maitrise figure: </t>
    </r>
    <r>
      <rPr>
        <b/>
        <sz val="15"/>
        <color theme="1"/>
        <rFont val="Calibri"/>
        <family val="2"/>
        <scheme val="minor"/>
      </rPr>
      <t>(O);(P);(B);('E)</t>
    </r>
  </si>
  <si>
    <r>
      <t>Ceci afin d'indiquer si l'action porte majoritairement sur l'</t>
    </r>
    <r>
      <rPr>
        <b/>
        <sz val="15"/>
        <color theme="1"/>
        <rFont val="Calibri"/>
        <family val="2"/>
        <scheme val="minor"/>
      </rPr>
      <t>O</t>
    </r>
    <r>
      <rPr>
        <sz val="15"/>
        <color theme="1"/>
        <rFont val="Calibri"/>
        <family val="2"/>
        <scheme val="minor"/>
      </rPr>
      <t xml:space="preserve">ccurrence, les </t>
    </r>
    <r>
      <rPr>
        <b/>
        <sz val="15"/>
        <color theme="1"/>
        <rFont val="Calibri"/>
        <family val="2"/>
        <scheme val="minor"/>
      </rPr>
      <t>P</t>
    </r>
    <r>
      <rPr>
        <sz val="15"/>
        <color theme="1"/>
        <rFont val="Calibri"/>
        <family val="2"/>
        <scheme val="minor"/>
      </rPr>
      <t xml:space="preserve">ersonnes, les </t>
    </r>
    <r>
      <rPr>
        <b/>
        <sz val="15"/>
        <color theme="1"/>
        <rFont val="Calibri"/>
        <family val="2"/>
        <scheme val="minor"/>
      </rPr>
      <t>B</t>
    </r>
    <r>
      <rPr>
        <sz val="15"/>
        <color theme="1"/>
        <rFont val="Calibri"/>
        <family val="2"/>
        <scheme val="minor"/>
      </rPr>
      <t>iens, ou l'</t>
    </r>
    <r>
      <rPr>
        <b/>
        <sz val="15"/>
        <color theme="1"/>
        <rFont val="Calibri"/>
        <family val="2"/>
        <scheme val="minor"/>
      </rPr>
      <t>E</t>
    </r>
    <r>
      <rPr>
        <sz val="15"/>
        <color theme="1"/>
        <rFont val="Calibri"/>
        <family val="2"/>
        <scheme val="minor"/>
      </rPr>
      <t>nvironnement</t>
    </r>
  </si>
  <si>
    <t xml:space="preserve">La nouvelle cotation, qu'il en résulte, est ainsi défalquée d'autant d'action de maitrise qui ont été mises en place. </t>
  </si>
  <si>
    <t>Légende et Explications :</t>
  </si>
  <si>
    <t xml:space="preserve"> Réparation immédiate</t>
  </si>
  <si>
    <t xml:space="preserve">Jamais constaté dans la profession (négligeable) </t>
  </si>
  <si>
    <t>OCCURRENCE</t>
  </si>
  <si>
    <t>Presque un accident</t>
  </si>
  <si>
    <t>**Isolement de la fuite (de suite) et/ou approvisionnement, et réparation de l'élément cassé &lt; 4 jours
**Pas d'arrêt de production
**Pas de perte de marchandise</t>
  </si>
  <si>
    <t>Un ou plusieurs blessés sans arrêt de travail</t>
  </si>
  <si>
    <t xml:space="preserve">**Isolement de la fuite (de suite) et  approvisionnement, et réparation de l'élément cassé &gt; 4 jours
**Pas d'arrêt de production
**Pas de perte de marchandise </t>
  </si>
  <si>
    <t>Impact HORS du périmètre du site avec/ou :
**Information à la préfecture
**Risque sur la vie végétale et animale</t>
  </si>
  <si>
    <t>Un ou plusieurs blessés avec arrêt de travail</t>
  </si>
  <si>
    <t>**Isolement de la fuite (de suite) et/ou approvisionnement et,  réparation de l'élément cassé &lt; 4 jours
**Arrêt de production
**Perte de marchandise</t>
  </si>
  <si>
    <t>Impact HORS du périmètre du site avec :
**Information à la préfecture
**Destructions de la vie végétale ou animale</t>
  </si>
  <si>
    <t>arrêt de travail entrainant incapacité / décès</t>
  </si>
  <si>
    <t>**Isolement de la fuite impossible et/ou approvisionnement, et  réparation de l'élément cassé &gt; 4 jours
**Arrêt de production
**Perte de marchandise</t>
  </si>
  <si>
    <t>Impact HORS du périmètre du site avec :
**Information à la préfecture
**Ré-autorisation d'exploitation après inspections administratives
**Destructions de la vie végétale ou animale</t>
  </si>
  <si>
    <t xml:space="preserve">Version  </t>
  </si>
  <si>
    <t>finalisée le 8/10/2018</t>
  </si>
  <si>
    <t>mise en page le 15/11/2018</t>
  </si>
  <si>
    <t>Recencement des actions de maitrise</t>
  </si>
  <si>
    <t xml:space="preserve">Généralitées </t>
  </si>
  <si>
    <t>Conception ou Contrôle de la conception avant mise en service</t>
  </si>
  <si>
    <t>Pour la phase de vie en service</t>
  </si>
  <si>
    <t>Avant ou pendant une intervention</t>
  </si>
  <si>
    <t>Recencement des informations notice</t>
  </si>
  <si>
    <t xml:space="preserve">Remplacement d'un accessoire de tuyauterie : Vanne / détendeur / compresseur, etc.                                    Action avec  soudure  ou  Brasure     </t>
  </si>
  <si>
    <t>Gravité P1
(personnes)</t>
  </si>
  <si>
    <t>Gravité B1
(biens)</t>
  </si>
  <si>
    <t>Gravité E1
(environnements)</t>
  </si>
  <si>
    <r>
      <t>Max (I</t>
    </r>
    <r>
      <rPr>
        <sz val="11"/>
        <color theme="0"/>
        <rFont val="Calibri"/>
        <family val="2"/>
      </rPr>
      <t>→</t>
    </r>
    <r>
      <rPr>
        <sz val="12"/>
        <color theme="0"/>
        <rFont val="Calibri"/>
        <family val="2"/>
      </rPr>
      <t>K</t>
    </r>
    <r>
      <rPr>
        <sz val="11"/>
        <color theme="0"/>
        <rFont val="Calibri"/>
        <family val="2"/>
      </rPr>
      <t>)
Gravité max</t>
    </r>
  </si>
  <si>
    <t>IPR
(cotation du risque)</t>
  </si>
  <si>
    <t xml:space="preserve"> Apparition d'un point d'ignition en présence d'une fuite (lente) </t>
  </si>
  <si>
    <t>Défaut d'étancheité circuit : au niveau des bides, des raccords, etc…</t>
  </si>
  <si>
    <t>Fonctionnement sans huile                                                           
Fonctionnement  avec vanne de graissage fermée                                                                                                  By pass HP / BP   ouvert                                                                     
Surchauffe à l'aspiration PB anormale</t>
  </si>
  <si>
    <t>Mise sous tension cable dénudé                       
Erreur de câblage ou court circuit</t>
  </si>
  <si>
    <t xml:space="preserve">Choc avec élément externe                                                                                     
Personne présente non concernée par l'opération                                                                                                             </t>
  </si>
  <si>
    <t xml:space="preserve">Choc avec élément externe                                                                                   
Personne présente non concernée par l'opération                                                                                                             </t>
  </si>
  <si>
    <t>Choc avec élément externe                                       
 Apparition d'un point d'ignition suite au meulage, travaux de soudures</t>
  </si>
  <si>
    <t>Vibrations anormales dues à un mauvais serrage et/ou mauvaise fixation des éléments mécanique</t>
  </si>
  <si>
    <t>Vibrations anormales dues à un mauvais serrage et/ou mauvaise fixation                   Composant non conforme en terme de PS</t>
  </si>
  <si>
    <t>Défaut Echangeu r:  Condenseur endommagé ou percé                                                             Vanne isolement fermée</t>
  </si>
  <si>
    <t xml:space="preserve">Défaut Echangeur Condenseur  : Endommagé ou  percé </t>
  </si>
  <si>
    <t>Choc avec élément externe, coups de liquide violents et répétés</t>
  </si>
  <si>
    <t xml:space="preserve"> Etincelle                    
Arc éléctrique</t>
  </si>
  <si>
    <t>Vanne sortie liquide condenseur fermée
Clapet de refoulement bloqué  
 Vannne isolement ferné   
Défaut condensation</t>
  </si>
  <si>
    <t>Vanne de refoulement fermée                     
Clapet de refoulement bloqué fermé          
Forte présence d'incondensables               
Défaut du système de  condensaton  
Température ambiante trop élévée            
vibrations anormales au niveau des soupapes  
Erreur de séléction du tarage                                                           
Disfonctionnement du pessostat sécurité HP</t>
  </si>
  <si>
    <t>Vanne d'isolement fermé                               
Vanne clapet refoulement bloqué           
Echangeur encrassé                                                                 
Défaut matière d'un composant                                  
Vieillissement prématuré d'un accessoire              
Mauvaise soudure / brasure</t>
  </si>
  <si>
    <t xml:space="preserve">Accumulation de fluide frigorigène en phase liquide dans le condenseur    
By pass HP/BP fuyard          
 Mauvais graissage unité de compression
Disfonctionnement du condenseur  
Surchauffe aspiration trop importante    
Problème mécanique dans le compresseur   
Manque d'huile                                                                </t>
  </si>
  <si>
    <t xml:space="preserve">Variation brusque de pression
Choc externe
Charge excéssive de fluide frigorigène liquide
Défaut matière
Défaut brasure / soudure                                                                      </t>
  </si>
  <si>
    <t>Fuite à l'évaporateur, entrainant le passage du R290 dans le fluide à refroidir</t>
  </si>
  <si>
    <t xml:space="preserve">Fuite d'huile avec dégazage du fluide contenu dans l'huil
Vanne d'isolement non étanche 
Arc éléctrique dû à un phénomène d'électricité statique 
Pompe à vide non atex 
Reste d'huile dans la tuyauterie concernée
Mauvaise manipulation </t>
  </si>
  <si>
    <t xml:space="preserve">Défaut d'échanteité vanne de service
Défaut du flexible
Mauvaise manipulation
Arc éléctrique dû à un phénomène d'électricité statique
 Pompe à vide non atex                                                       </t>
  </si>
  <si>
    <t xml:space="preserve">Mauvaise manipulation
Défaut d'étancheité des vannes d'isolement 
Reste d'huile se dégasant dans l'atmosphère
Chauffe excessive lors des brasures ou soudures
Poche de liquide frigo restant dans une tuyauterie, et s'évaporant brusquement sous l'effet de la chaleur de chauffe                                                    </t>
  </si>
  <si>
    <t>Vanne 3 voies d'isolement de soupape mal positionnée ou non étanche
Défaut d'étancheité en amont de la soupape après remplacement 
Rupture tuyauterie ou filets  suite à un serrage excessif de la soupape
Erreur sur la soupape de remplacement = mauvais tarage
Génération d'éléctricité statique
Travaux de modification collecteur de refoulement générant une étincelle</t>
  </si>
  <si>
    <t xml:space="preserve">Mauvaise manipulation
Rupture accidentelle d'une tuyauterie proche
Composant non conforme aux dispositions spécifiques ATEX
Présence de tension aux bornes du composant à remplacer                          </t>
  </si>
  <si>
    <t xml:space="preserve"> Risque d'électrocution</t>
  </si>
  <si>
    <t>**Balisage de la zone de déchargement (restriction accés) (O) 
**Interdiction de tout point d'ignition ou d'étincelle (O)                                                                                                                      **Déchargement à effectuer par une entreprise spécialisée en manutention (P)</t>
  </si>
  <si>
    <t>**Balisage de la zone de déchargement (restriction accés) (P)
**Port des EPI  (P)
**Information des risques à la manipulation des ESP (O)</t>
  </si>
  <si>
    <t>**Contrôle de l'étancheité du système : Recherche de fuite (O)</t>
  </si>
  <si>
    <t xml:space="preserve">**Réalisation de permis feu pour toutes les prestations de racoordement de tuyauteries (O)
**Mise a disposition des moyens d'extinction (P)
**Ventilation d'urgence si opérationelle ou aréation de la zone (O)                                                                                                                    **Port des EPI (P)                                                                                               </t>
  </si>
  <si>
    <t>**Se reporter aux préconisations du constructeur concernant le déchargement</t>
  </si>
  <si>
    <t>**Veiller à ce que les accés dans la salle des machines restent libre, et que les tuyauteries frigorifiques soient protégées ou ne dépassent pas de la base du SKID</t>
  </si>
  <si>
    <t>**Périmétre à accés réservé autour chiller: barrière  (O)
**Mise en place de la signalétique correspondant aux appareils sous pression  (pictogramme spécifique)(O)
**Port des EPI (P)</t>
  </si>
  <si>
    <t>**Technicien avec habilitation éléctrique correspondante (O)    
**Procédures, check liste et contrôle après travaux (O)                                                                                                                                **Port de EPI (P)</t>
  </si>
  <si>
    <t>**Rappel des obligations ATEX</t>
  </si>
  <si>
    <t>**Technicien avec habilitation éléctrique correspondante (O)               
**Port des EPI (P)</t>
  </si>
  <si>
    <t>**Double vérification du matériels utilisés
**Mise à disposition des moyens d'extinction (B)
**Ventilation du caisson (O)
**Port des EPI (P)
**Faire l'analyse de risques et vérifier la compatibilité du matériel éléctrique avec zone ATEX (O)  
**Création d'un périmétre à accés réservé autour du chiller : barrière  (P)</t>
  </si>
  <si>
    <t>**Mise à disposition des moyens d'extinction (B)                                                                            **Ventilation du caisson (O)
**Port des EPI (P)
**Mise à la terre de toutes les parties métalliques (O)  
**Création d'un périmétre à accés réservé autour du chiller : barrière  (P)</t>
  </si>
  <si>
    <t>**Formation des techniciens aux risques spécifiques liés aux fluides A3</t>
  </si>
  <si>
    <t xml:space="preserve">**Mise en place de détecteur de fuite coupant toute source éléctrique (O)                                                                                                                 **Ventilation d'urgence du caisson (O)
**Mise à disposition des moyens d'extinction (B)
**Port des EPI (P)                                                                                      </t>
  </si>
  <si>
    <t xml:space="preserve">**Port des EPI (P) 
**Information des risques liés aux ESP / Affichage pictogramme (O) 
**Périmétre à accés réservé autour du chiller : barrière  (O)                     </t>
  </si>
  <si>
    <t>**Vérification des supportages (O)                                                                                                             
**Port des EPI (P)</t>
  </si>
  <si>
    <t xml:space="preserve">**Port des EPI  (P)                                                                                                                             
**Vérification des paramétrages et réglages constructeur des organes de sécurité (O)              </t>
  </si>
  <si>
    <t>**Se repporter à la notice constructeur concernant les paramétrages et réglages de sécurités</t>
  </si>
  <si>
    <t xml:space="preserve">**Procéder à une double vérification des raccodements électriques par une autre personne habilitée                                                                     
**Mise à disposition des moyens d'extinction (B)                                                                             
**Détection et enclanchement de la ventilation d'urgence (O)                                                                                                                     
**Port des EPI (P)                                                                                                                                
**Rappels réglementaires : 378-2: 6.2.14 (scénarios incendies et explosions) (O)                                                                                       
**Technicien formé aux risques éléctriques (habilitations éléctriques) (P) </t>
  </si>
  <si>
    <t xml:space="preserve">**Check liste des vérifications à faire avant la mise en service  (O)                                                                                        
**Mise à disposition des moyens d'extinction  (B)                                                                            
**Protection des parties chaudes (P)                                                                                                                     
**Port des EPI (P)                                                                                                                                      </t>
  </si>
  <si>
    <t xml:space="preserve">**Information du personnel sur les risques : Fiche sécurité produit       
**-42°C à 1 atmo  (O)                                                                                                               
**Port des EPI (P)                                                                       </t>
  </si>
  <si>
    <t>**Réalisation des Epreuves conformément à la EN378-2 6.3 (O)                                          
**Vérification visuelle des échangeurs  (B)                                                                                    
**Contrôle des états des vannes (ouvertes ou fermées)</t>
  </si>
  <si>
    <t xml:space="preserve">**Réalisation des Epreuves conformément à la EN378-2 6.3 (O)                                                                                 
**Vérification visuelle des échangeurs  (B) </t>
  </si>
  <si>
    <t xml:space="preserve">**Port des EPI (P)                                                                                                                               
**Check liste des vérifications à faires avant mise en service (O)                                                         
**Contrôle de la cohérence entre les PS des composants et la PS des circuits (O) : Contrôle de l'analyse de conception du dossier DESP          </t>
  </si>
  <si>
    <t xml:space="preserve">**Check liste des vérifications à faire avant mise en service (O) : Contrôles des serrages, vérifications des supports, contrôle de la présence de système d'absoption de vibrations                                                                                    
**Mise a disposition des moyens d'extinction (B)                                                                            
**Détection et enclenchement ce la ventilation d'urgence (O)                                                                                                                     
**Port des EPI (P)                                                                                                                           
**Personnel qualifié et sensibilisé aux risques (P)                                                                                                
**Rappels réglementaires : 378-2: 6.2.14 (scénarios incendies et explosions) (O)                                      </t>
  </si>
  <si>
    <t xml:space="preserve">**Détection de fuite fixe, permettant d'arrêter l'installation (B)                                                                 
**Réalisation des Epreuves conformément à la EN378-2 6.3 (O)           </t>
  </si>
  <si>
    <t>**Détecteur fuite fixe arrétant l'installation (B)                                                                      
**Réalisation des Epreuves conformément à la EN378-2 6.3 (O)                                                         
**Port des EPI (P)</t>
  </si>
  <si>
    <t xml:space="preserve"> **Pressostat BP réglé  &gt; point de gel + Controleur débit, thermostat antigel (cf EN378)</t>
  </si>
  <si>
    <t xml:space="preserve">**Détecteur fuite fixe et  ventilation forcée (B)                                                                                 
**Port des EPI (P)                                                                                                                              
**Personnel habilité, qualifié et sensibilisé aux risques  (P)                                                                                 
**Réalisation des Epreuves conformément à la EN378-2 6.3 (O) </t>
  </si>
  <si>
    <t xml:space="preserve">**Détecteur de fuite en point bas et ventilation urgence (O)                                                                                                
**Adapter le progamme de suivi des ESP en réduisant la période entre deux interventions de contrôle de fuite (B)                                                                                                                         
**Revoir la conception et les choix des matériaux  (B ; O)                                                                                                                 **Port des EPI  (P)                                                                                                                                                                                                 **Périmétre à accés réservé autour du chiller : barrière  (P)                                                                                                      **Signal de danger visuel externe au caisson du chiller (P)                                                                                                                                                                                                                           </t>
  </si>
  <si>
    <t>**Détecteur de fuite fixe et Ventilation forcée (O)                                                                                                       
**Mise à la terre des composants de sorte à décharger les charges éléctrostatiques (O)                                                                                                                                                                      
**Port des EPI (P)</t>
  </si>
  <si>
    <t>**Incompatibilité entre la nature du composant et le fluide : Polyéthylène, Polystyrène, Polyisobutylène</t>
  </si>
  <si>
    <t>**Cf EN 378-2 : 6.2.9</t>
  </si>
  <si>
    <t xml:space="preserve">**Détecteur de fuite en point bas et ventilation d'urgence (0)                                                                                                               
**Adapter le progamme de suivi des ESP en réduisant la période entre deux interventions de contrôle de fuite (O)                                                                                                                        
**Protection des tuyauteries contre les chocs éventuels : Chassi bas ou carrénage ou autre moyen (B;O)                                                                                                                                              
**Supportage des lignes suivant la réglementation (B)                                                                                                                    
**Port des EPI (P)                                                                                                                                                                                                                                      
**Périmétre à accés réservé autour du chiller : barrière  (P)                                                                                                    
**Signal de danger  visuel externe au caisson (P)                                                                                                                 </t>
  </si>
  <si>
    <t xml:space="preserve">**Détecteur de fuite en point bas et ventilation forcée  (O)                                                                                                              
**Adapter le progamme de suivi des ESP en réduisant la période entre deux interventions de contrôle de fuite et vibrations (O)                                                                                                   
**Planifier des analyses vibratoires régulières ( B )                                                                  
**Programme de suivi des ESP (B)                                                                                                                    
**Port des EPI  (P)                                                                                                                                                                                                                                  
**Périmétre à accés réservé autour du chiller : barrière  (P)                                                                                                  
**Signal de danger visuel externe au caisson (P)                                                                                                                                                                                                                       </t>
  </si>
  <si>
    <t>**Organes de sécurité: Pressostat HP et Soupapes de sécurité (O)                                                                                                                              **Port des EPI (P)                                                                                                                                                          **Personnel Qualifié et habilité à intervenir par l'employeur  (P)                                                                                                                                                                      **Procédure: Check liste des vérifications à faire ( contrôle de l'état des surfaces d'échange des condenseurs, contrôle des vannes et clapets (0 )</t>
  </si>
  <si>
    <t>**Vérification notice construteur concerant les limtes d'utilisation : PS / fluide / TS vis-à-vis du process</t>
  </si>
  <si>
    <t xml:space="preserve">**Choix des composants éléctriques, proche du circuit frigorifique, en catégorie ATEX (O)                                                                                            
**Mise à disposition des moyens d'extinction (B)                                                                                      
**Détecteur de fuite en point bas et ventilation forcée (O)                                                                                                              
**Adapter le progamme de suivi des ESP en réduisant la période entre deux interventions de contrôle de fuite                                                                                                                                      
**Port des EPI (P)                                                                                                                                                                                                            **Périmétre à accés réservé autour du chiller : barrière  (P)                                                                                               **Signal de danger visuel externe au caisson (P)                                                                                                                                                                                                                  </t>
  </si>
  <si>
    <t>**Mise en place d'une signalétique de danger  sur le caisson : Pictogrammes ( B)</t>
  </si>
  <si>
    <t>**Organes de sécurité : Pressostat HP et Soupapes de sécurité  (O)                                                                                                                             
**Port des EPI (P)                                                                                                                                                           
**Personnel qualifié et habilité à intervenir par l'employeur ( P)                                                                                                                                                                       
**Procédure : Check liste des vérifications à faire (contrôle de la position des vannes) (O)</t>
  </si>
  <si>
    <t xml:space="preserve">**Contrôle de l'adéquation entre le tarage des soupapes et la température pouvant être rencontrée en salle des machines : Vérification calcul détermination PS HP cf en 378-2 (O)                                                                                                                           
**Gestion par l'automatisme des pressions HP et BP trop fortes par génération d'une alarme et d'une coupure en sécurité (O)                                                                                                                 
**Mise en œuvre d'un collecteur de soupapes évacuant à l'extérieur du caisson, hors d'atteinte des personnes (P)                                                                                                                                    
**Définir le périmétre de rejet des soupapes par une analyse des risques ( B )                                                                                                                
**Périmétre à accés réservé autour du chiller : barrière  (P)                                                                                                                                                                                                                                               
**Mise en place  d'ensemble de soupapes doubles suivant EN13336  (B)                                                                                                                                                                                            </t>
  </si>
  <si>
    <t>**Il appartient à l'exploitant de vérifier l'impact des rejets de soupapes dans son environnement
**Un contrôle vibratoire peut être mis en œuvre à l'issue de la mise en service. Si tel est le cas, une vérification peut être souhaitable au niveau des soupapes                              **Application du programme de suivi des ESP : Incondensables / Contrôles soupapes</t>
  </si>
  <si>
    <t xml:space="preserve">**Entretiens à réaliser suivant les préconisations notice constructeur (B)                                        
**Programme de suivi du dossier d'exploitation : vérification régulière des niveaux d'huile et de sa qualité (analyse)   </t>
  </si>
  <si>
    <t xml:space="preserve">**Mise en place de sécirités au niveau de l'automatisme générant alarmes ou arrêt :                                                                                                   
  *Permettant de détecter une élévation anormale de la HP                                                       
  *Permettant de détecter une chutte de la PB
  *Permettant de contrôler les températures de refoulement  (O; B)                                                                                                                           
**Port des EPI (P)                                                                                                                                   
**Dossier d'exploitation avec tenue d'un registre comportant le contrôle des paramétres de fonctionnement suivant la périodicité (B)                                                                                                          
**Mise en place de capteur sécurité niveau bas d'huile  (B)                          
**Contrôle et recherche d'incondensable                                                                
**Contrôle du fonctionnement du condenseur                                                                           </t>
  </si>
  <si>
    <t>**Mise en place de protection au niveau des tuyauteries et raccords les plus exposés (B)                                                                                       
**Port des EPI (P)                                                                                                                                  
**Tenue du registre avec renseignement de la charge (B)                                                            
**Réalisation des Epreuves conformément à la EN378-2 6.3 (O)</t>
  </si>
  <si>
    <t>**Vérification de la charge préconisée dans la notice constructeur (B)                               
**Vérification de l'existance des QMOB /QMOS dans le dossier constructeur</t>
  </si>
  <si>
    <t xml:space="preserve">**Se reporter à la notice constructeur concernant les risques liés aux fluides sous pression </t>
  </si>
  <si>
    <t>**Mise en place de protection au niveau des tuyauteries, voyants, et raccords les plus exposés (B)                                                                                                                                                        
**Port des EPI (P)                                                                                                  
 **Affichage signalétique de dangers correspondant aux ESP et fluides frigorifiques (O)</t>
  </si>
  <si>
    <t>**Réalisation des épreuves conformément à la EN378-2 6.3 (O)                                                                                 
**Vérification visuelle des échangeurs  (B)                                                                       
**Réalisation de  colones verticales (sur départ et retour fluide MEG ) à proximité de l'évaporateur  avec en point haut des purgeurs (B) (P)                                                                                      
**Port des EPI (P)</t>
  </si>
  <si>
    <t xml:space="preserve">**Le R290 ne se dissout pas dans les liquides, il est donc possible de purger du R290 au niveau des purgeurs d'air du circuit MEG en cas de fuite à l'avaporateur                                     
**Il appartient à l'exploitant de vérifier l'impact des rejets de soupapes ou purgeurs dans son environnement                            </t>
  </si>
  <si>
    <t xml:space="preserve">**Mise en place d'une procédure : (O)                                                                                                        
  *Ventilation forcée active                                                                                                                         
  *Isolement de la tuyauterie comportant le filtre 
  *Purge en fluide du réseau 
  *Tirage au vide de la portion du réseau   
  *Fermeture de la vanne de service et attente                    
  * Contrôle de la présence du vide
  * Remplacement du filtre    
  * Tirage au vide
  * Fermeture de vanne de service et réouverture des vannes d'isolement                                                                                                         **Balisage de la zone (P)                                                                                                                
**Utilisation d'un outillage ATEX  (pompe à vide  )                                                                                            
** Port des EPI (P)                                                                                                                                        
**Mise à disposition immédiate des moyens d'extinction (B;O)                                                          </t>
  </si>
  <si>
    <t xml:space="preserve">**Port de gants antistatiques conformément à EN 16350:2014                  
**Informer sur les dispositions particulière applicables au zone ATEX pour ce type de fluide                **Rappel concernant la procédure de tirage au vide suivant les régles de l'art </t>
  </si>
  <si>
    <t xml:space="preserve">**Mise en place d'une procédure (O)                                                                                             
**Ventilation forcée active durant cette prestation (O)                                                                                                    
**Port des EPI (P)  (Port de gant antistatique )                                                                                                         
**Contrôle préalale de l'ensemble du matériel d'intervention (flexible, etc.) (O)                                                                                               
**Balisage de la zone de travail  (P)                                                                                                    
**Utilisation d'un outillage ATEX  (pompe à vide)                                                                                  
**Mise hors tension de l'installation (O)                                                                                                                                    </t>
  </si>
  <si>
    <t xml:space="preserve">**Le Personnel devant réaliser ces interventions doit être formé, et sensibilisé aux risques des fluides A3                                
**Rappel concernant la procédure de tirage au vide suivant les régles de l'art </t>
  </si>
  <si>
    <t xml:space="preserve">**Le Personnel devant réaliser ces interventions doit être formé, et sensibilisé aux risques des fluides A3                                                        
**Rappel concernant la procédure de tirage au vide suivant les régles de l'art </t>
  </si>
  <si>
    <t>**Vérifier les PS et valeurs de tarages indiquées dans la notice constructeur                                        
**Utiliser un matériel de détection adapté aux ambiances ATEX</t>
  </si>
  <si>
    <t xml:space="preserve">**Se reporter aux spécifications du constructeur pour la défintion du niveau de protection du composant                  </t>
  </si>
  <si>
    <t xml:space="preserve">**Mise en place d'une procédure d'intervention (analyse de risques spécifique):  (O)                                                                                                                                                                          
  * Isolement de la portion de tuyauterie concernée                                                                                
  * Purge en fluide du réseau                                                                                                                      
  * Tirage au vide de la portion concernée                                                                                                
  * Fermeture de la vanne de service et attente                                                                                                               
  * Contrôle de la présence du vide                                                                                                       
  * Remplacement de l'accessoire objet de l'intervention                                                                               
  * Tirage au vide                                                                                                                                          
  * Fermeture de vanne de service et réouverture des vannes d'isolement                                                                                                          
**Mise à disposition immédiate des moyens d'extinction (B)                                                                                                    
**Balisage de la zone  (P)                                                                                                                              
**Port des EPI (P)                                                                                                                                                                                                                                                           
**Ventilation forcée active (O)                                                                                                             
**Utilisation de chiffon mouillé pour limiter la zone de chauffe                                                             
**Réaliser uniquement les Brasures ou soudures de jonctions en position, faire les autres en préfabrication hors zone
**Les soudeurs / braseurs doivent être qualifés et sensiilisé aux risques en zone ATEX (O)                                                                                                                                                                                                                           </t>
  </si>
  <si>
    <t xml:space="preserve">**Controler l'isolement de la soupape à remplacer (O) 
** Faire le contrôle d'étancheité avant de démonter la soupape (P)  
** Faire le contrôle d'étancheité aprés avoir terminé la prestation                                                                                         
**Port des EPI (P)      
**Respecter les couples de serrage pour le montage de la soupape et de ses raccords (B)                
**Vérifier l'adéquation entre le tarage de la nouvelle soupape et les PS du circuits (B)                                                                                                     
**Port de gants antistatique  (P)                                                                                                          
Ventilation focée active (B)   </t>
  </si>
  <si>
    <t xml:space="preserve">**Ventilation forcée active du caisson (B)                                                                                 
**Vérification préalable de l'absence de fuite  (Détecteur de fuite)(O)                                                                                                                
**Port des  EPI,  gant anti statique  (P)                                                                                           
**Contrôle du composant de remplacement pour vérification de son utilisation en zone Atex (B)                                                                                
**Mise en hors tension de l'installation + consignation + contrôle absence de tension (O)                                                                                              </t>
  </si>
  <si>
    <t>**Port des EPI pour l'ensemble des intervenants sur zone                                                                                                      
**Eviter l'achat  d'installation pré-chargée</t>
  </si>
  <si>
    <t>**Il est préférable pour tout déchargement de faire appel à une entreprise spécialisée.                                                                                                             **Eviter l'achat  d'installation pré-chargée</t>
  </si>
  <si>
    <t>**Surveiller toute apparition de symptomes : Maux de tête, Nausée, convulsions, troules cardiaque.  En cas de doute consulter immédiatement un medecin</t>
  </si>
  <si>
    <t>**Vérification par autre Technicien ayant les habilitations éléctriques</t>
  </si>
  <si>
    <t xml:space="preserve">**Veuillez à ce que les tuyauteries frigorifiques soient protégées </t>
  </si>
  <si>
    <t>**Personnel qualifié et habilité par l'employeur</t>
  </si>
  <si>
    <t xml:space="preserve">**Se conformer aux préconisations d'installation faite par le fournisseur du chiller.  Plus particulièrement en ce qui concerne les spécifications d'installations : Pieds anti vibratiles type GRIPSOL. </t>
  </si>
  <si>
    <t>**Rappels :
Limite Inférieur d'inflammabilité = 2,2 %                                                                                  
Limite supérieur d'inflammabilité = 9,5%                                                                    
Point d'auto-inflammation  = 470 °C ( fortement improbable )</t>
  </si>
  <si>
    <t>**Le personnel intervenant doit avoir été formé aux risques spécifiques des fluides A3</t>
  </si>
  <si>
    <t>Balisage de la zone de déchargement ou des travaux avnt intervention</t>
  </si>
  <si>
    <t xml:space="preserve">Périmétre à accés réservé autour du chille r: barrière </t>
  </si>
  <si>
    <t>Mise en place de la signalétique correspondante aux appareils sous pression  (pictogramme spécifique)</t>
  </si>
  <si>
    <t>Mise en place de la signalétique correspondante aux fluides imflammables  (pictogramme spécifique)</t>
  </si>
  <si>
    <t xml:space="preserve">Personnel qualifié et habilité à intervenir par l'employeur </t>
  </si>
  <si>
    <t>Rappels réglementaires : 378-2: 6.2.14 (scénarios incendies et explosions)</t>
  </si>
  <si>
    <t>Information du personnel sur les risques : 
Fiche sécurité produit       -42°C à 1 atmo</t>
  </si>
  <si>
    <t>Choix des composants éléctriques, proche du circuit frigorifique, en catégorie ATEX</t>
  </si>
  <si>
    <t xml:space="preserve">Organes de sécurité : Pressostat HP et soupapes de sécurité  </t>
  </si>
  <si>
    <t>Vérifier la  compatibilité du matériel éléctrique avec zone ATEX  ou délocalisé l'armoire hors zone de risque</t>
  </si>
  <si>
    <t>Mise à la terre de toutes les parties métalliques</t>
  </si>
  <si>
    <t xml:space="preserve">Contrôle de la présence d'un système d'absoption de vibrations  </t>
  </si>
  <si>
    <t>Contrôle de l'analyse de conception du dossier DESP</t>
  </si>
  <si>
    <t>Protection des tuyauteries et raccords les plus exposés  contre les chocs éventuels : Chassi bas ou carrénage ou autre moyen</t>
  </si>
  <si>
    <t>Réalisation des épreuves conformément à la EN378-2 6.3 (O)</t>
  </si>
  <si>
    <t>Gestion par l'automatisme des pressions HP et BP trop fortes par génération d'une alarme et d'une coupure de sécurité</t>
  </si>
  <si>
    <t xml:space="preserve">Mise en place de sécirités, au niveau de l'automatisme, générant alarmes ou arrêt:     
* Permettant de détecter une élévation anormale de la HP      
*Permettant de détecter ne chutte de la PB                                                                            
*Permettant de contrôler les températures de refoulement  </t>
  </si>
  <si>
    <t xml:space="preserve">Réalisation de  colones verticales  (sur départ  et retour fluide MEG) à proximité de l'évaporateur  avec en point haut des purgeurs </t>
  </si>
  <si>
    <t xml:space="preserve">Contrôle du fonctionnement du condenseur </t>
  </si>
  <si>
    <t>Dossier d'exploitation avec tenue d'un registre comportant  des contrôles des paramétres de fonctionnement  suivant périodicité</t>
  </si>
  <si>
    <t>Procédure: Check liste des vérifications à faire (contrôle de l'état des surfaces d'échange des condenseurs, contrôle des vannes et clapets)</t>
  </si>
  <si>
    <t>Contrôle des états des vannes (ouvertes ou fermées)</t>
  </si>
  <si>
    <t xml:space="preserve">Contrôles des serrages, vérifications des supportages régulièrement </t>
  </si>
  <si>
    <t>Procéder à une  analyse de risque  (pouvant être rapide) avant toute intervention</t>
  </si>
  <si>
    <t xml:space="preserve">Réalisation de permis feu pour toutes les prestations de raccordement de tuyauteries </t>
  </si>
  <si>
    <t xml:space="preserve">Mise à disposition des moyens d'extinction </t>
  </si>
  <si>
    <t xml:space="preserve">Ventilation d'urgence activée ou aréation de la  zone avant intervention </t>
  </si>
  <si>
    <t>Double vérification du matériel utilisé avant intervention (état des flexibles, compatibilité Atex )</t>
  </si>
  <si>
    <t xml:space="preserve">Procéder à une double vérification des raccordements électriques par une autre personne habilitée         </t>
  </si>
  <si>
    <t>Technicien formé aux risques éléctriques (habilitations  éléctriques)</t>
  </si>
  <si>
    <t xml:space="preserve">Procédures, check liste et contrôle après travaux </t>
  </si>
  <si>
    <t xml:space="preserve">Mise en place d'une procédure:   
*Ventilation forcée active    
* Isolement de la tuyauterie comportant le filtre
*Purge en fluide du réseau    
*Tirage au vide de la portion du réseau   
*Fermeture de la vanne de service et attente
* Contrôle de la présence du vide  
* Remplacement du filtre  
* Tirage au vide 
* Fermeture de vanne de service et réouverture des vannes d'isolement   </t>
  </si>
  <si>
    <t xml:space="preserve">Utilisation d'un outillage ATEX  ( pompe à vide )    </t>
  </si>
  <si>
    <t xml:space="preserve">Utilisation de chiffon mouillé pour limiter la zone de chauffe  </t>
  </si>
  <si>
    <t>Réaliser uniquement les brasures ou soudures de jonctions en position, faire les autres en préfabrication hors zone</t>
  </si>
  <si>
    <t xml:space="preserve">Les soudeurs / braseurs doivent être qualifés et sensiilisés aux risqueq en zone ATEX (O)     </t>
  </si>
  <si>
    <t>Contrôle du composant de remplacement pour vérification de son utilisation en zone Atex si celui-ci est a proximité ou sur le circuit frigo</t>
  </si>
  <si>
    <t>Port de gants antistatiques</t>
  </si>
  <si>
    <t>Contrôler l'isolement de la soupape à remplacer</t>
  </si>
  <si>
    <t>Faire le contrôle d'étancheité avant de démonter la soupape</t>
  </si>
  <si>
    <t xml:space="preserve">Faire le contrôle d'étancheité aprés avoir terminé la prestation </t>
  </si>
  <si>
    <t>Vérifier l'adéquation entre le tarage de la nouvelle soupape et les PS du circuits</t>
  </si>
  <si>
    <t xml:space="preserve">Il est préférable pour tout déchargement de faire appel à une entreprise spécialisée   </t>
  </si>
  <si>
    <t xml:space="preserve">Veiller à ce que les accés restent libre      </t>
  </si>
  <si>
    <t>Se reporter à la notice constructeur concernant les paramétrages et réglages de sécurité</t>
  </si>
  <si>
    <t>Limite Inférieur d'inflammabilité = 2,2 %   
Limite supérieur d'inflammabilité = 9,5%   
Point d'auto-inflammation  = 470 °C ( fortement improbable )</t>
  </si>
  <si>
    <t xml:space="preserve">Il appartient à l'exploitant de vérifier l'impact des rejets de soupapes ou purgeurs dans son environnement      </t>
  </si>
  <si>
    <t>Un contrôle vibratoire peut être mis en œuvre à l'issue de la mise en service. Si tel est le cas, une vérification peut être souhaitable au niveau des soupapes</t>
  </si>
  <si>
    <t>Application du programme de suivi des ESP : Incondensables / Contrôle soupapes</t>
  </si>
  <si>
    <t>Vérification notice construteur concernant les limtes d'utilisation : PS / fluide / TS vis-à-vis du process</t>
  </si>
  <si>
    <t xml:space="preserve">Entretiens à réaliser suivant les préconisations de la notice constructeur (B)               </t>
  </si>
  <si>
    <t xml:space="preserve">Programme de suivi du dossier d'exploitation :  Vérification régulière des niveaux d'huile et de sa qualité (analyse)   </t>
  </si>
  <si>
    <t>Prévoir une isolation des parties chaudes ou veiller à ce qu'elles ne soient pas accessible
Au vu des caractéristiques du fluide, un point d'auto-inflammation est fort improbable ( 470 °C )</t>
  </si>
  <si>
    <t xml:space="preserve">Formation sur les risques de brûlures EN378-2: 6.2.10 </t>
  </si>
  <si>
    <t xml:space="preserve">Port de gants antistatiques conforment EN 16350:2014                                </t>
  </si>
  <si>
    <t xml:space="preserve">Rappel concernant la procédure de tirage au vide suivant les régles de l'art </t>
  </si>
  <si>
    <t xml:space="preserve">Se reporter à la notice constructeur concernant les risques liés aux fluides sous pression </t>
  </si>
  <si>
    <t>Le personnel intervenant doit avoir été formé aux risques spécifiques des fluides A3 et avoir les habilitations éléctriques necessaires</t>
  </si>
  <si>
    <t>Vérification par un autre technicien ayant les habilitations éléctriques de tous cablages effectués en zone dangeureuse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</si>
</sst>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0"/>
      <name val="Calibri"/>
      <family val="2"/>
      <scheme val="minor"/>
    </font>
    <font>
      <sz val="11"/>
      <color theme="1"/>
      <name val="Arial"/>
      <family val="2"/>
    </font>
    <font>
      <b/>
      <sz val="15"/>
      <color theme="1"/>
      <name val="Calibri"/>
      <family val="2"/>
      <scheme val="minor"/>
    </font>
    <font>
      <sz val="15"/>
      <color theme="1"/>
      <name val="Calibri"/>
      <family val="2"/>
      <scheme val="minor"/>
    </font>
    <font>
      <b/>
      <u/>
      <sz val="15"/>
      <color theme="1"/>
      <name val="Calibri"/>
      <family val="2"/>
      <scheme val="minor"/>
    </font>
    <font>
      <b/>
      <sz val="11"/>
      <color theme="0"/>
      <name val="Calibri"/>
      <family val="2"/>
      <scheme val="minor"/>
    </font>
    <font>
      <b/>
      <sz val="11"/>
      <color theme="1"/>
      <name val="Calibri"/>
      <family val="2"/>
      <scheme val="minor"/>
    </font>
    <font>
      <b/>
      <sz val="14"/>
      <color theme="0"/>
      <name val="Calibri"/>
      <family val="2"/>
      <scheme val="minor"/>
    </font>
    <font>
      <sz val="10"/>
      <color theme="1"/>
      <name val="Calibri"/>
      <family val="2"/>
      <scheme val="minor"/>
    </font>
    <font>
      <sz val="11"/>
      <color theme="0"/>
      <name val="Arial"/>
      <family val="2"/>
    </font>
    <font>
      <sz val="11"/>
      <color theme="0"/>
      <name val="Calibri"/>
      <family val="2"/>
    </font>
    <font>
      <sz val="12"/>
      <color theme="0"/>
      <name val="Calibri"/>
      <family val="2"/>
    </font>
  </fonts>
  <fills count="9">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bottom style="thin">
        <color indexed="64"/>
      </bottom>
      <diagonal/>
    </border>
    <border>
      <left style="medium">
        <color theme="4"/>
      </left>
      <right/>
      <top style="medium">
        <color theme="4"/>
      </top>
      <bottom/>
      <diagonal/>
    </border>
    <border>
      <left/>
      <right style="medium">
        <color theme="4"/>
      </right>
      <top style="medium">
        <color theme="4"/>
      </top>
      <bottom/>
      <diagonal/>
    </border>
    <border>
      <left style="medium">
        <color theme="4"/>
      </left>
      <right style="thin">
        <color theme="4"/>
      </right>
      <top style="medium">
        <color theme="4"/>
      </top>
      <bottom/>
      <diagonal/>
    </border>
    <border>
      <left style="thin">
        <color theme="4"/>
      </left>
      <right style="medium">
        <color theme="4"/>
      </right>
      <top style="medium">
        <color theme="4"/>
      </top>
      <bottom/>
      <diagonal/>
    </border>
    <border>
      <left/>
      <right/>
      <top style="medium">
        <color theme="4"/>
      </top>
      <bottom/>
      <diagonal/>
    </border>
    <border>
      <left style="medium">
        <color theme="4"/>
      </left>
      <right style="thin">
        <color theme="4"/>
      </right>
      <top style="medium">
        <color theme="4"/>
      </top>
      <bottom style="medium">
        <color theme="4"/>
      </bottom>
      <diagonal/>
    </border>
    <border>
      <left style="thin">
        <color theme="4"/>
      </left>
      <right style="medium">
        <color theme="4"/>
      </right>
      <top style="medium">
        <color theme="4"/>
      </top>
      <bottom style="medium">
        <color theme="4"/>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theme="4"/>
      </left>
      <right style="thin">
        <color theme="4"/>
      </right>
      <top/>
      <bottom style="thin">
        <color theme="4"/>
      </bottom>
      <diagonal/>
    </border>
    <border>
      <left style="thin">
        <color theme="4"/>
      </left>
      <right style="medium">
        <color theme="4"/>
      </right>
      <top/>
      <bottom style="thin">
        <color theme="4"/>
      </bottom>
      <diagonal/>
    </border>
    <border>
      <left style="medium">
        <color theme="4"/>
      </left>
      <right style="medium">
        <color theme="4"/>
      </right>
      <top style="medium">
        <color theme="4"/>
      </top>
      <bottom/>
      <diagonal/>
    </border>
    <border>
      <left style="medium">
        <color theme="4"/>
      </left>
      <right style="medium">
        <color theme="4"/>
      </right>
      <top style="medium">
        <color theme="4"/>
      </top>
      <bottom style="medium">
        <color theme="4"/>
      </bottom>
      <diagonal/>
    </border>
    <border>
      <left style="thin">
        <color theme="4"/>
      </left>
      <right style="thin">
        <color theme="4"/>
      </right>
      <top style="medium">
        <color theme="4"/>
      </top>
      <bottom style="medium">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medium">
        <color theme="4"/>
      </right>
      <top/>
      <bottom/>
      <diagonal/>
    </border>
    <border>
      <left style="medium">
        <color theme="4"/>
      </left>
      <right style="medium">
        <color theme="4"/>
      </right>
      <top style="medium">
        <color theme="4"/>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medium">
        <color theme="4"/>
      </left>
      <right style="medium">
        <color theme="4"/>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medium">
        <color theme="4"/>
      </left>
      <right style="medium">
        <color theme="4"/>
      </right>
      <top/>
      <bottom style="medium">
        <color theme="4"/>
      </bottom>
      <diagonal/>
    </border>
    <border>
      <left style="medium">
        <color theme="4"/>
      </left>
      <right style="medium">
        <color theme="4"/>
      </right>
      <top style="thin">
        <color theme="4"/>
      </top>
      <bottom style="medium">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69">
    <xf numFmtId="0" fontId="0" fillId="0" borderId="0" xfId="0"/>
    <xf numFmtId="0" fontId="0" fillId="0" borderId="0" xfId="0" applyAlignment="1">
      <alignment horizontal="center" vertical="center"/>
    </xf>
    <xf numFmtId="0" fontId="0" fillId="2" borderId="0" xfId="0" applyFill="1" applyAlignment="1">
      <alignment horizontal="center" vertical="center"/>
    </xf>
    <xf numFmtId="0" fontId="0" fillId="3" borderId="0" xfId="0" applyFill="1" applyAlignment="1">
      <alignment horizontal="center" vertical="center"/>
    </xf>
    <xf numFmtId="0" fontId="0" fillId="4" borderId="0" xfId="0" applyFill="1" applyAlignment="1">
      <alignment horizontal="center" vertical="center"/>
    </xf>
    <xf numFmtId="0" fontId="0" fillId="5" borderId="0" xfId="0" applyFill="1" applyAlignment="1">
      <alignment horizontal="center" vertical="center"/>
    </xf>
    <xf numFmtId="0" fontId="1" fillId="3" borderId="0" xfId="0" applyFont="1" applyFill="1" applyAlignment="1">
      <alignment horizontal="left" vertical="center" indent="1"/>
    </xf>
    <xf numFmtId="0" fontId="1" fillId="3" borderId="0" xfId="0" applyFont="1" applyFill="1" applyAlignment="1">
      <alignment horizontal="center" vertical="center"/>
    </xf>
    <xf numFmtId="0" fontId="0" fillId="0" borderId="0" xfId="0" applyAlignment="1">
      <alignment horizontal="left" vertical="center" indent="1"/>
    </xf>
    <xf numFmtId="0" fontId="7" fillId="3" borderId="0" xfId="0" applyFont="1" applyFill="1" applyAlignment="1">
      <alignment horizontal="center" vertical="center"/>
    </xf>
    <xf numFmtId="0" fontId="0" fillId="3" borderId="0" xfId="0" applyFill="1" applyAlignment="1">
      <alignment horizontal="left" vertical="center" indent="1"/>
    </xf>
    <xf numFmtId="0" fontId="8" fillId="3" borderId="0" xfId="0" applyFont="1" applyFill="1" applyAlignment="1">
      <alignment horizontal="left" vertical="center" indent="1"/>
    </xf>
    <xf numFmtId="0" fontId="7" fillId="7" borderId="7" xfId="0" applyFont="1" applyFill="1" applyBorder="1" applyAlignment="1">
      <alignment horizontal="center" vertical="center"/>
    </xf>
    <xf numFmtId="0" fontId="7" fillId="7" borderId="8" xfId="0" applyFont="1" applyFill="1" applyBorder="1" applyAlignment="1">
      <alignment horizontal="left" vertical="center" indent="1"/>
    </xf>
    <xf numFmtId="0" fontId="7" fillId="3" borderId="0" xfId="0" applyFont="1" applyFill="1" applyAlignment="1">
      <alignment horizontal="left" vertical="center" indent="1"/>
    </xf>
    <xf numFmtId="0" fontId="7" fillId="7" borderId="12" xfId="0" applyFont="1" applyFill="1" applyBorder="1" applyAlignment="1">
      <alignment horizontal="center" vertical="center"/>
    </xf>
    <xf numFmtId="0" fontId="0" fillId="0" borderId="13" xfId="0" applyBorder="1" applyAlignment="1">
      <alignment horizontal="left" vertical="center" indent="1"/>
    </xf>
    <xf numFmtId="0" fontId="7" fillId="7" borderId="15" xfId="0" applyFont="1" applyFill="1" applyBorder="1" applyAlignment="1">
      <alignment horizontal="center" vertical="center"/>
    </xf>
    <xf numFmtId="0" fontId="7" fillId="7" borderId="16"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17" xfId="0" applyFont="1" applyFill="1" applyBorder="1" applyAlignment="1">
      <alignment horizontal="center" vertical="center"/>
    </xf>
    <xf numFmtId="0" fontId="0" fillId="0" borderId="18" xfId="0" applyBorder="1" applyAlignment="1">
      <alignment horizontal="left" vertical="center" indent="1"/>
    </xf>
    <xf numFmtId="0" fontId="0" fillId="0" borderId="18" xfId="0" applyBorder="1" applyAlignment="1">
      <alignment horizontal="left" vertical="center" wrapText="1" indent="1"/>
    </xf>
    <xf numFmtId="0" fontId="7" fillId="7" borderId="20" xfId="0" applyFont="1"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7" fillId="7" borderId="23" xfId="0" applyFont="1"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7" fillId="7" borderId="26" xfId="0" applyFont="1" applyFill="1" applyBorder="1" applyAlignment="1">
      <alignment horizontal="center" vertical="center"/>
    </xf>
    <xf numFmtId="0" fontId="0" fillId="0" borderId="27" xfId="0" applyBorder="1" applyAlignment="1">
      <alignment horizontal="left" vertical="center" indent="1"/>
    </xf>
    <xf numFmtId="0" fontId="0" fillId="0" borderId="27" xfId="0" applyBorder="1" applyAlignment="1">
      <alignment horizontal="left" vertical="center" wrapText="1" indent="1"/>
    </xf>
    <xf numFmtId="0" fontId="7" fillId="0" borderId="0" xfId="0" applyFont="1" applyAlignment="1">
      <alignment horizontal="center" vertical="center"/>
    </xf>
    <xf numFmtId="0" fontId="8" fillId="3" borderId="0" xfId="0" applyFont="1" applyFill="1" applyAlignment="1">
      <alignment horizontal="center" vertical="center"/>
    </xf>
    <xf numFmtId="0" fontId="7" fillId="7" borderId="29" xfId="0" applyFont="1" applyFill="1" applyBorder="1" applyAlignment="1">
      <alignment horizontal="center" vertical="center"/>
    </xf>
    <xf numFmtId="0" fontId="0" fillId="8" borderId="30" xfId="0" applyFill="1" applyBorder="1"/>
    <xf numFmtId="0" fontId="9" fillId="0" borderId="32" xfId="0" applyFont="1" applyBorder="1" applyAlignment="1">
      <alignment horizontal="left" vertical="center" wrapText="1"/>
    </xf>
    <xf numFmtId="0" fontId="0" fillId="0" borderId="0" xfId="0" applyAlignment="1">
      <alignment horizontal="left" vertical="center"/>
    </xf>
    <xf numFmtId="0" fontId="9" fillId="0" borderId="33" xfId="0" applyFont="1" applyBorder="1" applyAlignment="1">
      <alignment horizontal="left" vertical="center" wrapText="1"/>
    </xf>
    <xf numFmtId="0" fontId="3" fillId="0" borderId="0" xfId="0" applyFont="1" applyAlignment="1">
      <alignment horizontal="left" vertical="center"/>
    </xf>
    <xf numFmtId="0" fontId="7" fillId="8" borderId="31" xfId="0" applyFont="1" applyFill="1" applyBorder="1" applyAlignment="1">
      <alignment horizontal="left" vertical="center"/>
    </xf>
    <xf numFmtId="0" fontId="7" fillId="8" borderId="31" xfId="0" applyFont="1" applyFill="1" applyBorder="1" applyAlignment="1">
      <alignment horizontal="left" vertical="center" wrapText="1"/>
    </xf>
    <xf numFmtId="0" fontId="9" fillId="0" borderId="0" xfId="0" applyFont="1" applyAlignment="1">
      <alignment horizontal="left" vertical="center"/>
    </xf>
    <xf numFmtId="0" fontId="0" fillId="0" borderId="0" xfId="0" applyAlignment="1">
      <alignment horizontal="left" vertical="center" wrapText="1"/>
    </xf>
    <xf numFmtId="0" fontId="9" fillId="0" borderId="0" xfId="0" applyFont="1" applyAlignment="1">
      <alignment horizontal="left" vertical="center" wrapText="1"/>
    </xf>
    <xf numFmtId="0" fontId="3" fillId="8" borderId="31" xfId="0" applyFont="1" applyFill="1" applyBorder="1" applyAlignment="1">
      <alignment horizontal="left" vertical="center"/>
    </xf>
    <xf numFmtId="0" fontId="10" fillId="0" borderId="0" xfId="0" applyFont="1" applyAlignment="1">
      <alignment horizontal="left" vertical="center" wrapText="1" indent="1"/>
    </xf>
    <xf numFmtId="0" fontId="1" fillId="0" borderId="0" xfId="0" applyFont="1" applyAlignment="1">
      <alignment horizontal="left" vertical="center" wrapText="1" indent="1"/>
    </xf>
    <xf numFmtId="0" fontId="2" fillId="0" borderId="0" xfId="0" applyFont="1" applyAlignment="1">
      <alignment horizontal="left" vertical="center" wrapText="1" indent="1"/>
    </xf>
    <xf numFmtId="0" fontId="2" fillId="0" borderId="1" xfId="0" applyFont="1" applyBorder="1" applyAlignment="1">
      <alignment horizontal="left" vertical="center" wrapText="1" indent="1"/>
    </xf>
    <xf numFmtId="0" fontId="0" fillId="0" borderId="0" xfId="0" applyAlignment="1">
      <alignment horizontal="left" vertical="center" wrapText="1" indent="1"/>
    </xf>
    <xf numFmtId="0" fontId="0" fillId="0" borderId="0" xfId="0" quotePrefix="1" applyAlignment="1">
      <alignment horizontal="left" vertical="center" wrapText="1" indent="1"/>
    </xf>
    <xf numFmtId="0" fontId="0" fillId="0" borderId="0" xfId="0" applyAlignment="1">
      <alignment horizontal="left" vertical="center" wrapText="1" indent="1" shrinkToFit="1"/>
    </xf>
    <xf numFmtId="0" fontId="5" fillId="0" borderId="0" xfId="0" applyFont="1" applyAlignment="1">
      <alignment horizontal="left" vertical="center" indent="1"/>
    </xf>
    <xf numFmtId="0" fontId="4" fillId="0" borderId="0" xfId="0" applyFont="1" applyAlignment="1">
      <alignment horizontal="left" vertical="center" indent="1"/>
    </xf>
    <xf numFmtId="0" fontId="8" fillId="6" borderId="4" xfId="0" applyFont="1" applyFill="1" applyBorder="1" applyAlignment="1">
      <alignment horizontal="left" vertical="center" indent="1"/>
    </xf>
    <xf numFmtId="0" fontId="8" fillId="6" borderId="5" xfId="0" applyFont="1" applyFill="1" applyBorder="1" applyAlignment="1">
      <alignment horizontal="left" vertical="center" indent="1"/>
    </xf>
    <xf numFmtId="0" fontId="6" fillId="6" borderId="2"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6" fillId="6" borderId="14" xfId="0" applyFont="1" applyFill="1" applyBorder="1" applyAlignment="1">
      <alignment horizontal="left" vertical="center"/>
    </xf>
    <xf numFmtId="0" fontId="6" fillId="6" borderId="19" xfId="0" applyFont="1" applyFill="1" applyBorder="1" applyAlignment="1">
      <alignment horizontal="left" vertical="center"/>
    </xf>
    <xf numFmtId="0" fontId="6" fillId="6" borderId="28" xfId="0" applyFont="1" applyFill="1" applyBorder="1" applyAlignment="1">
      <alignment horizontal="left" vertical="center"/>
    </xf>
    <xf numFmtId="0" fontId="1" fillId="3" borderId="0" xfId="0" applyFont="1" applyFill="1" applyAlignment="1">
      <alignment horizontal="left" vertical="center" indent="1"/>
    </xf>
    <xf numFmtId="0" fontId="8" fillId="6" borderId="2" xfId="0" applyFont="1" applyFill="1" applyBorder="1" applyAlignment="1">
      <alignment horizontal="left" vertical="center" indent="1"/>
    </xf>
    <xf numFmtId="0" fontId="8" fillId="6" borderId="3" xfId="0" applyFont="1" applyFill="1" applyBorder="1" applyAlignment="1">
      <alignment horizontal="left" vertical="center" indent="1"/>
    </xf>
  </cellXfs>
  <cellStyles count="1">
    <cellStyle name="Normal" xfId="0" builtinId="0"/>
  </cellStyles>
  <dxfs count="51">
    <dxf>
      <fill>
        <patternFill>
          <bgColor rgb="FFFF0000"/>
        </patternFill>
      </fill>
    </dxf>
    <dxf>
      <fill>
        <patternFill>
          <bgColor rgb="FFFFFF00"/>
        </patternFill>
      </fill>
    </dxf>
    <dxf>
      <fill>
        <patternFill>
          <bgColor rgb="FFFF0000"/>
        </patternFill>
      </fill>
    </dxf>
    <dxf>
      <fill>
        <patternFill>
          <bgColor rgb="FF92D050"/>
        </patternFill>
      </fill>
    </dxf>
    <dxf>
      <font>
        <color rgb="FFFF0000"/>
      </font>
    </dxf>
    <dxf>
      <font>
        <color rgb="FFFF0000"/>
      </font>
    </dxf>
    <dxf>
      <font>
        <color rgb="FFFF0000"/>
      </font>
    </dxf>
    <dxf>
      <font>
        <color rgb="FFFF0000"/>
      </font>
    </dxf>
    <dxf>
      <font>
        <color rgb="FFFF0000"/>
      </font>
    </dxf>
    <dxf>
      <font>
        <color rgb="FFFF0000"/>
      </font>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FF00"/>
        </patternFill>
      </fill>
    </dxf>
    <dxf>
      <font>
        <color rgb="FFFF0000"/>
      </font>
    </dxf>
    <dxf>
      <font>
        <color rgb="FFFF0000"/>
      </font>
    </dxf>
    <dxf>
      <fill>
        <patternFill patternType="none">
          <fgColor indexed="64"/>
          <bgColor indexed="65"/>
        </patternFill>
      </fill>
      <alignment horizontal="left" vertical="center" textRotation="0" wrapText="0" relativeIndent="1" justifyLastLine="0" shrinkToFit="0" readingOrder="0"/>
    </dxf>
    <dxf>
      <numFmt numFmtId="0" formatCode="General"/>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numFmt numFmtId="0" formatCode="General"/>
      <fill>
        <patternFill patternType="none">
          <fgColor indexed="64"/>
          <bgColor indexed="65"/>
        </patternFill>
      </fill>
      <alignment horizontal="left" vertical="center" textRotation="0" wrapText="0" relativeIndent="1" justifyLastLine="0" shrinkToFit="0" readingOrder="0"/>
    </dxf>
    <dxf>
      <numFmt numFmtId="0" formatCode="General"/>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1" relativeIndent="1" justifyLastLine="0" shrinkToFit="0" readingOrder="0"/>
    </dxf>
    <dxf>
      <fill>
        <patternFill patternType="none">
          <fgColor indexed="64"/>
          <bgColor indexed="65"/>
        </patternFill>
      </fill>
      <alignment horizontal="left" vertical="center" textRotation="0" wrapText="1" relativeIndent="1" justifyLastLine="0" shrinkToFit="0" readingOrder="0"/>
    </dxf>
    <dxf>
      <fill>
        <patternFill patternType="none">
          <fgColor indexed="64"/>
          <bgColor indexed="65"/>
        </patternFill>
      </fill>
      <alignment horizontal="left" vertical="center" textRotation="0" wrapText="1"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fill>
        <patternFill patternType="none">
          <fgColor indexed="64"/>
          <bgColor indexed="65"/>
        </patternFill>
      </fill>
      <alignment horizontal="left" vertical="center" textRotation="0" wrapText="0" relativeIndent="1"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center" textRotation="0" wrapText="0" relativeIndent="1" justifyLastLine="0" shrinkToFit="0" readingOrder="0"/>
    </dxf>
    <dxf>
      <border outline="0">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1"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W47" totalsRowShown="0" headerRowDxfId="50" dataDxfId="48" headerRowBorderDxfId="49" tableBorderDxfId="47" totalsRowBorderDxfId="46">
  <autoFilter ref="A1:W47" xr:uid="{00000000-0009-0000-0100-000001000000}"/>
  <tableColumns count="23">
    <tableColumn id="14" xr3:uid="{00000000-0010-0000-0000-00000E000000}" name="N°" dataDxfId="45"/>
    <tableColumn id="15" xr3:uid="{00000000-0010-0000-0000-00000F000000}" name="Phase de vie" dataDxfId="44"/>
    <tableColumn id="16" xr3:uid="{00000000-0010-0000-0000-000010000000}" name="activités " dataDxfId="43"/>
    <tableColumn id="1" xr3:uid="{00000000-0010-0000-0000-000001000000}" name="Phénomènes dangereux _x000a_(annexe D EN 378-2)" dataDxfId="42"/>
    <tableColumn id="17" xr3:uid="{00000000-0010-0000-0000-000011000000}" name="Situation dangereuse" dataDxfId="41"/>
    <tableColumn id="2" xr3:uid="{00000000-0010-0000-0000-000002000000}" name="Causes " dataDxfId="40"/>
    <tableColumn id="3" xr3:uid="{00000000-0010-0000-0000-000003000000}" name="Effets-Impact _x000a_(dommage)" dataDxfId="39"/>
    <tableColumn id="6" xr3:uid="{00000000-0010-0000-0000-000006000000}" name="Occurrence 1" dataDxfId="38"/>
    <tableColumn id="7" xr3:uid="{00000000-0010-0000-0000-000007000000}" name="Gravité P1_x000a_(personnes)" dataDxfId="37"/>
    <tableColumn id="21" xr3:uid="{00000000-0010-0000-0000-000015000000}" name="Gravité B1_x000a_(biens)" dataDxfId="36"/>
    <tableColumn id="20" xr3:uid="{00000000-0010-0000-0000-000014000000}" name="Gravité E1_x000a_(environnements)" dataDxfId="35"/>
    <tableColumn id="22" xr3:uid="{00000000-0010-0000-0000-000016000000}" name="Max (I→K)_x000a_Gravité max" dataDxfId="34">
      <calculatedColumnFormula>MAX(I2:K2)</calculatedColumnFormula>
    </tableColumn>
    <tableColumn id="8" xr3:uid="{00000000-0010-0000-0000-000008000000}" name="IPR_x000a_(cotation du risque)" dataDxfId="33">
      <calculatedColumnFormula>H2*L2</calculatedColumnFormula>
    </tableColumn>
    <tableColumn id="9" xr3:uid="{00000000-0010-0000-0000-000009000000}" name="Actions de maitrise (suppression ou mesure de protection)" dataDxfId="32"/>
    <tableColumn id="10" xr3:uid="{00000000-0010-0000-0000-00000A000000}" name="Détection 2" dataDxfId="31"/>
    <tableColumn id="18" xr3:uid="{00000000-0010-0000-0000-000012000000}" name="Informations (notice)" dataDxfId="30"/>
    <tableColumn id="11" xr3:uid="{00000000-0010-0000-0000-00000B000000}" name="Occurence 2" dataDxfId="29"/>
    <tableColumn id="12" xr3:uid="{00000000-0010-0000-0000-00000C000000}" name="Gravité P2" dataDxfId="28"/>
    <tableColumn id="26" xr3:uid="{00000000-0010-0000-0000-00001A000000}" name="Gravité B2" dataDxfId="27"/>
    <tableColumn id="25" xr3:uid="{00000000-0010-0000-0000-000019000000}" name="Gravité E2" dataDxfId="26"/>
    <tableColumn id="27" xr3:uid="{00000000-0010-0000-0000-00001B000000}" name="Max (R→T)" dataDxfId="25">
      <calculatedColumnFormula>MAX(Tableau1[[#This Row],[Gravité P2]:[Gravité E2]])</calculatedColumnFormula>
    </tableColumn>
    <tableColumn id="13" xr3:uid="{00000000-0010-0000-0000-00000D000000}" name="IPR 2_x000a_(risque)" dataDxfId="24">
      <calculatedColumnFormula>Q2*U2</calculatedColumnFormula>
    </tableColumn>
    <tableColumn id="19" xr3:uid="{00000000-0010-0000-0000-000013000000}" name="Info complémentaires (notice)" dataDxfId="23"/>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56"/>
  <sheetViews>
    <sheetView showGridLines="0" topLeftCell="P1" zoomScale="85" zoomScaleNormal="85" workbookViewId="0">
      <pane ySplit="1" topLeftCell="A44" activePane="bottomLeft" state="frozen"/>
      <selection activeCell="C31" sqref="C31"/>
      <selection pane="bottomLeft" activeCell="Z44" sqref="Z44"/>
    </sheetView>
  </sheetViews>
  <sheetFormatPr baseColWidth="10" defaultColWidth="11.44140625" defaultRowHeight="14.4" x14ac:dyDescent="0.3"/>
  <cols>
    <col min="1" max="1" width="4" style="8" customWidth="1"/>
    <col min="2" max="2" width="30.5546875" style="8" customWidth="1"/>
    <col min="3" max="3" width="43.33203125" style="8" bestFit="1" customWidth="1"/>
    <col min="4" max="4" width="46.6640625" style="8" customWidth="1"/>
    <col min="5" max="5" width="32.5546875" style="8" bestFit="1" customWidth="1"/>
    <col min="6" max="6" width="106.6640625" style="8" customWidth="1"/>
    <col min="7" max="7" width="31.88671875" style="8" customWidth="1"/>
    <col min="8" max="11" width="13.6640625" style="8" customWidth="1"/>
    <col min="12" max="12" width="15.5546875" style="8" hidden="1" customWidth="1"/>
    <col min="13" max="13" width="13.6640625" style="8" customWidth="1"/>
    <col min="14" max="14" width="95" style="8" customWidth="1"/>
    <col min="15" max="15" width="21.33203125" style="8" hidden="1" customWidth="1"/>
    <col min="16" max="16" width="85.109375" style="8" customWidth="1"/>
    <col min="17" max="20" width="13.6640625" style="8" customWidth="1"/>
    <col min="21" max="21" width="15.5546875" style="8" hidden="1" customWidth="1"/>
    <col min="22" max="22" width="13.6640625" style="8" customWidth="1"/>
    <col min="23" max="23" width="115" style="8" customWidth="1"/>
    <col min="24" max="27" width="11.5546875" style="8" customWidth="1"/>
    <col min="28" max="16384" width="11.44140625" style="8"/>
  </cols>
  <sheetData>
    <row r="1" spans="1:23" ht="43.2" x14ac:dyDescent="0.3">
      <c r="A1" s="48" t="s">
        <v>3</v>
      </c>
      <c r="B1" s="48" t="s">
        <v>10</v>
      </c>
      <c r="C1" s="48" t="s">
        <v>11</v>
      </c>
      <c r="D1" s="48" t="s">
        <v>25</v>
      </c>
      <c r="E1" s="48" t="s">
        <v>13</v>
      </c>
      <c r="F1" s="48" t="s">
        <v>45</v>
      </c>
      <c r="G1" s="48" t="s">
        <v>26</v>
      </c>
      <c r="H1" s="48" t="s">
        <v>31</v>
      </c>
      <c r="I1" s="46" t="s">
        <v>157</v>
      </c>
      <c r="J1" s="46" t="s">
        <v>158</v>
      </c>
      <c r="K1" s="46" t="s">
        <v>159</v>
      </c>
      <c r="L1" s="46" t="s">
        <v>160</v>
      </c>
      <c r="M1" s="47" t="s">
        <v>161</v>
      </c>
      <c r="N1" s="48" t="s">
        <v>24</v>
      </c>
      <c r="O1" s="48" t="s">
        <v>0</v>
      </c>
      <c r="P1" s="48" t="s">
        <v>23</v>
      </c>
      <c r="Q1" s="48" t="s">
        <v>14</v>
      </c>
      <c r="R1" s="48" t="s">
        <v>27</v>
      </c>
      <c r="S1" s="48" t="s">
        <v>28</v>
      </c>
      <c r="T1" s="48" t="s">
        <v>29</v>
      </c>
      <c r="U1" s="48" t="s">
        <v>33</v>
      </c>
      <c r="V1" s="8" t="s">
        <v>30</v>
      </c>
      <c r="W1" s="49" t="s">
        <v>32</v>
      </c>
    </row>
    <row r="2" spans="1:23" x14ac:dyDescent="0.3">
      <c r="A2" s="8">
        <v>0</v>
      </c>
      <c r="D2" s="50"/>
      <c r="E2" s="50"/>
      <c r="F2" s="50"/>
      <c r="G2" s="50"/>
      <c r="L2" s="8">
        <f t="shared" ref="L2:L47" si="0">MAX(I2:K2)</f>
        <v>0</v>
      </c>
      <c r="M2" s="8">
        <f t="shared" ref="M2:M47" si="1">H2*L2</f>
        <v>0</v>
      </c>
      <c r="N2" s="50"/>
      <c r="U2" s="8">
        <f>MAX(Tableau1[[#This Row],[Gravité P2]:[Gravité E2]])</f>
        <v>0</v>
      </c>
      <c r="V2" s="8">
        <f t="shared" ref="V2:V47" si="2">Q2*U2</f>
        <v>0</v>
      </c>
    </row>
    <row r="3" spans="1:23" ht="43.2" x14ac:dyDescent="0.3">
      <c r="A3" s="8">
        <f t="shared" ref="A3:A47" si="3">A2+1</f>
        <v>1</v>
      </c>
      <c r="B3" s="8" t="s">
        <v>40</v>
      </c>
      <c r="C3" s="8" t="s">
        <v>41</v>
      </c>
      <c r="D3" s="50" t="s">
        <v>39</v>
      </c>
      <c r="E3" s="50" t="s">
        <v>77</v>
      </c>
      <c r="F3" s="50" t="s">
        <v>166</v>
      </c>
      <c r="G3" s="50" t="s">
        <v>48</v>
      </c>
      <c r="H3" s="8">
        <v>4</v>
      </c>
      <c r="I3" s="8">
        <v>4</v>
      </c>
      <c r="J3" s="8">
        <v>3</v>
      </c>
      <c r="K3" s="8">
        <v>1</v>
      </c>
      <c r="L3" s="8">
        <f t="shared" si="0"/>
        <v>4</v>
      </c>
      <c r="M3" s="8">
        <f t="shared" si="1"/>
        <v>16</v>
      </c>
      <c r="N3" s="50" t="s">
        <v>187</v>
      </c>
      <c r="P3" s="50" t="s">
        <v>191</v>
      </c>
      <c r="Q3" s="8">
        <v>2</v>
      </c>
      <c r="R3" s="8">
        <v>3</v>
      </c>
      <c r="S3" s="8">
        <v>3</v>
      </c>
      <c r="T3" s="8">
        <v>1</v>
      </c>
      <c r="U3" s="8">
        <f>MAX(Tableau1[[#This Row],[Gravité P2]:[Gravité E2]])</f>
        <v>3</v>
      </c>
      <c r="V3" s="8">
        <f t="shared" si="2"/>
        <v>6</v>
      </c>
      <c r="W3" s="50" t="s">
        <v>247</v>
      </c>
    </row>
    <row r="4" spans="1:23" ht="43.2" x14ac:dyDescent="0.3">
      <c r="A4" s="8">
        <f t="shared" si="3"/>
        <v>2</v>
      </c>
      <c r="B4" s="8" t="s">
        <v>40</v>
      </c>
      <c r="C4" s="8" t="s">
        <v>41</v>
      </c>
      <c r="D4" s="50" t="s">
        <v>44</v>
      </c>
      <c r="E4" s="50" t="s">
        <v>47</v>
      </c>
      <c r="F4" s="50" t="s">
        <v>167</v>
      </c>
      <c r="G4" s="50" t="s">
        <v>49</v>
      </c>
      <c r="H4" s="8">
        <v>3</v>
      </c>
      <c r="I4" s="8">
        <v>3</v>
      </c>
      <c r="J4" s="8">
        <v>3</v>
      </c>
      <c r="K4" s="8">
        <v>1</v>
      </c>
      <c r="L4" s="8">
        <f t="shared" si="0"/>
        <v>3</v>
      </c>
      <c r="M4" s="8">
        <f t="shared" si="1"/>
        <v>9</v>
      </c>
      <c r="N4" s="50" t="s">
        <v>188</v>
      </c>
      <c r="Q4" s="8">
        <v>2</v>
      </c>
      <c r="R4" s="8">
        <v>1</v>
      </c>
      <c r="S4" s="8">
        <v>3</v>
      </c>
      <c r="T4" s="8">
        <v>1</v>
      </c>
      <c r="U4" s="8">
        <f>MAX(Tableau1[[#This Row],[Gravité P2]:[Gravité E2]])</f>
        <v>3</v>
      </c>
      <c r="V4" s="8">
        <f t="shared" si="2"/>
        <v>6</v>
      </c>
      <c r="W4" s="50" t="s">
        <v>248</v>
      </c>
    </row>
    <row r="5" spans="1:23" x14ac:dyDescent="0.3">
      <c r="A5" s="8">
        <f t="shared" si="3"/>
        <v>3</v>
      </c>
      <c r="D5" s="51"/>
      <c r="E5" s="50"/>
      <c r="F5" s="50"/>
      <c r="G5" s="50"/>
      <c r="L5" s="8">
        <f t="shared" si="0"/>
        <v>0</v>
      </c>
      <c r="M5" s="8">
        <f t="shared" si="1"/>
        <v>0</v>
      </c>
      <c r="N5" s="50"/>
      <c r="U5" s="8">
        <f>MAX(Tableau1[[#This Row],[Gravité P2]:[Gravité E2]])</f>
        <v>0</v>
      </c>
      <c r="V5" s="8">
        <f t="shared" si="2"/>
        <v>0</v>
      </c>
    </row>
    <row r="6" spans="1:23" ht="28.8" x14ac:dyDescent="0.3">
      <c r="A6" s="8">
        <f t="shared" si="3"/>
        <v>4</v>
      </c>
      <c r="B6" s="8" t="s">
        <v>40</v>
      </c>
      <c r="C6" s="8" t="s">
        <v>50</v>
      </c>
      <c r="D6" s="8" t="s">
        <v>54</v>
      </c>
      <c r="E6" s="50" t="s">
        <v>46</v>
      </c>
      <c r="F6" s="50" t="s">
        <v>163</v>
      </c>
      <c r="G6" s="50" t="s">
        <v>59</v>
      </c>
      <c r="H6" s="8">
        <v>3</v>
      </c>
      <c r="I6" s="8">
        <v>2</v>
      </c>
      <c r="J6" s="8">
        <v>1</v>
      </c>
      <c r="K6" s="8">
        <v>1</v>
      </c>
      <c r="L6" s="8">
        <f t="shared" si="0"/>
        <v>2</v>
      </c>
      <c r="M6" s="8">
        <f t="shared" si="1"/>
        <v>6</v>
      </c>
      <c r="N6" s="8" t="s">
        <v>189</v>
      </c>
      <c r="Q6" s="8">
        <v>2</v>
      </c>
      <c r="R6" s="8">
        <v>2</v>
      </c>
      <c r="S6" s="8">
        <v>1</v>
      </c>
      <c r="T6" s="8">
        <v>1</v>
      </c>
      <c r="U6" s="8">
        <f>MAX(Tableau1[[#This Row],[Gravité P2]:[Gravité E2]])</f>
        <v>2</v>
      </c>
      <c r="V6" s="8">
        <f t="shared" si="2"/>
        <v>4</v>
      </c>
      <c r="W6" s="50" t="s">
        <v>249</v>
      </c>
    </row>
    <row r="7" spans="1:23" ht="57.6" x14ac:dyDescent="0.3">
      <c r="A7" s="8">
        <f t="shared" si="3"/>
        <v>5</v>
      </c>
      <c r="B7" s="8" t="s">
        <v>40</v>
      </c>
      <c r="C7" s="8" t="s">
        <v>50</v>
      </c>
      <c r="D7" s="50" t="s">
        <v>39</v>
      </c>
      <c r="E7" s="50" t="s">
        <v>77</v>
      </c>
      <c r="F7" s="50" t="s">
        <v>168</v>
      </c>
      <c r="G7" s="50" t="s">
        <v>48</v>
      </c>
      <c r="H7" s="8">
        <v>3</v>
      </c>
      <c r="I7" s="8">
        <v>5</v>
      </c>
      <c r="J7" s="8">
        <v>3</v>
      </c>
      <c r="K7" s="8">
        <v>2</v>
      </c>
      <c r="L7" s="8">
        <f t="shared" si="0"/>
        <v>5</v>
      </c>
      <c r="M7" s="8">
        <f t="shared" si="1"/>
        <v>15</v>
      </c>
      <c r="N7" s="50" t="s">
        <v>190</v>
      </c>
      <c r="P7" s="50" t="s">
        <v>192</v>
      </c>
      <c r="Q7" s="8">
        <v>1</v>
      </c>
      <c r="R7" s="8">
        <v>3</v>
      </c>
      <c r="S7" s="8">
        <v>3</v>
      </c>
      <c r="T7" s="8">
        <v>2</v>
      </c>
      <c r="U7" s="8">
        <f>MAX(Tableau1[[#This Row],[Gravité P2]:[Gravité E2]])</f>
        <v>3</v>
      </c>
      <c r="V7" s="8">
        <f t="shared" si="2"/>
        <v>3</v>
      </c>
      <c r="W7" s="50"/>
    </row>
    <row r="8" spans="1:23" ht="43.2" x14ac:dyDescent="0.3">
      <c r="A8" s="8">
        <f t="shared" si="3"/>
        <v>6</v>
      </c>
      <c r="B8" s="8" t="s">
        <v>40</v>
      </c>
      <c r="C8" s="8" t="s">
        <v>50</v>
      </c>
      <c r="D8" s="50" t="s">
        <v>44</v>
      </c>
      <c r="E8" s="50" t="s">
        <v>47</v>
      </c>
      <c r="F8" s="50" t="s">
        <v>42</v>
      </c>
      <c r="G8" s="50" t="s">
        <v>49</v>
      </c>
      <c r="H8" s="8">
        <v>3</v>
      </c>
      <c r="I8" s="8">
        <v>3</v>
      </c>
      <c r="J8" s="8">
        <v>3</v>
      </c>
      <c r="K8" s="8">
        <v>2</v>
      </c>
      <c r="L8" s="8">
        <f t="shared" si="0"/>
        <v>3</v>
      </c>
      <c r="M8" s="8">
        <f t="shared" si="1"/>
        <v>9</v>
      </c>
      <c r="N8" s="50" t="s">
        <v>193</v>
      </c>
      <c r="P8" s="50"/>
      <c r="Q8" s="8">
        <v>1</v>
      </c>
      <c r="R8" s="8">
        <v>2</v>
      </c>
      <c r="S8" s="8">
        <v>3</v>
      </c>
      <c r="T8" s="8">
        <v>2</v>
      </c>
      <c r="U8" s="8">
        <f>MAX(Tableau1[[#This Row],[Gravité P2]:[Gravité E2]])</f>
        <v>3</v>
      </c>
      <c r="V8" s="8">
        <f t="shared" si="2"/>
        <v>3</v>
      </c>
    </row>
    <row r="9" spans="1:23" ht="43.2" x14ac:dyDescent="0.3">
      <c r="A9" s="8">
        <f t="shared" si="3"/>
        <v>7</v>
      </c>
      <c r="B9" s="8" t="s">
        <v>40</v>
      </c>
      <c r="C9" s="8" t="s">
        <v>50</v>
      </c>
      <c r="D9" s="50" t="s">
        <v>37</v>
      </c>
      <c r="E9" s="50" t="s">
        <v>90</v>
      </c>
      <c r="F9" s="50" t="s">
        <v>62</v>
      </c>
      <c r="G9" s="50" t="s">
        <v>186</v>
      </c>
      <c r="H9" s="8">
        <v>3</v>
      </c>
      <c r="I9" s="8">
        <v>4</v>
      </c>
      <c r="J9" s="8">
        <v>1</v>
      </c>
      <c r="K9" s="8">
        <v>1</v>
      </c>
      <c r="L9" s="8">
        <f t="shared" si="0"/>
        <v>4</v>
      </c>
      <c r="M9" s="8">
        <f t="shared" si="1"/>
        <v>12</v>
      </c>
      <c r="N9" s="50" t="s">
        <v>194</v>
      </c>
      <c r="P9" s="8" t="s">
        <v>195</v>
      </c>
      <c r="Q9" s="8">
        <v>1</v>
      </c>
      <c r="R9" s="8">
        <v>3</v>
      </c>
      <c r="S9" s="8">
        <v>1</v>
      </c>
      <c r="T9" s="8">
        <v>1</v>
      </c>
      <c r="U9" s="8">
        <f>MAX(Tableau1[[#This Row],[Gravité P2]:[Gravité E2]])</f>
        <v>3</v>
      </c>
      <c r="V9" s="8">
        <f t="shared" si="2"/>
        <v>3</v>
      </c>
    </row>
    <row r="10" spans="1:23" ht="28.8" x14ac:dyDescent="0.3">
      <c r="A10" s="8">
        <f t="shared" si="3"/>
        <v>8</v>
      </c>
      <c r="B10" s="8" t="s">
        <v>40</v>
      </c>
      <c r="C10" s="8" t="s">
        <v>50</v>
      </c>
      <c r="D10" s="50" t="s">
        <v>37</v>
      </c>
      <c r="E10" s="50" t="s">
        <v>51</v>
      </c>
      <c r="F10" s="50" t="s">
        <v>52</v>
      </c>
      <c r="G10" s="50" t="s">
        <v>53</v>
      </c>
      <c r="H10" s="8">
        <v>3</v>
      </c>
      <c r="I10" s="8">
        <v>3</v>
      </c>
      <c r="J10" s="8">
        <v>1</v>
      </c>
      <c r="K10" s="8">
        <v>1</v>
      </c>
      <c r="L10" s="8">
        <f t="shared" si="0"/>
        <v>3</v>
      </c>
      <c r="M10" s="8">
        <f t="shared" si="1"/>
        <v>9</v>
      </c>
      <c r="N10" s="50" t="s">
        <v>196</v>
      </c>
      <c r="Q10" s="8">
        <v>2</v>
      </c>
      <c r="R10" s="8">
        <v>2</v>
      </c>
      <c r="S10" s="8">
        <v>1</v>
      </c>
      <c r="T10" s="8">
        <v>1</v>
      </c>
      <c r="U10" s="8">
        <f>MAX(Tableau1[[#This Row],[Gravité P2]:[Gravité E2]])</f>
        <v>2</v>
      </c>
      <c r="V10" s="8">
        <f t="shared" si="2"/>
        <v>4</v>
      </c>
      <c r="W10" s="8" t="s">
        <v>250</v>
      </c>
    </row>
    <row r="11" spans="1:23" ht="86.4" x14ac:dyDescent="0.3">
      <c r="A11" s="8">
        <f t="shared" si="3"/>
        <v>9</v>
      </c>
      <c r="B11" s="8" t="s">
        <v>40</v>
      </c>
      <c r="C11" s="8" t="s">
        <v>50</v>
      </c>
      <c r="D11" s="8" t="s">
        <v>39</v>
      </c>
      <c r="E11" s="50" t="s">
        <v>79</v>
      </c>
      <c r="F11" s="50" t="s">
        <v>78</v>
      </c>
      <c r="G11" s="50" t="s">
        <v>48</v>
      </c>
      <c r="H11" s="8">
        <v>3</v>
      </c>
      <c r="I11" s="8">
        <v>5</v>
      </c>
      <c r="J11" s="8">
        <v>3</v>
      </c>
      <c r="K11" s="8">
        <v>2</v>
      </c>
      <c r="L11" s="8">
        <f t="shared" si="0"/>
        <v>5</v>
      </c>
      <c r="M11" s="8">
        <f t="shared" si="1"/>
        <v>15</v>
      </c>
      <c r="N11" s="50" t="s">
        <v>197</v>
      </c>
      <c r="P11" s="50"/>
      <c r="Q11" s="8">
        <v>1</v>
      </c>
      <c r="R11" s="8">
        <v>3</v>
      </c>
      <c r="S11" s="8">
        <v>2</v>
      </c>
      <c r="T11" s="8">
        <v>2</v>
      </c>
      <c r="U11" s="8">
        <f>MAX(Tableau1[[#This Row],[Gravité P2]:[Gravité E2]])</f>
        <v>3</v>
      </c>
      <c r="V11" s="8">
        <f t="shared" si="2"/>
        <v>3</v>
      </c>
    </row>
    <row r="12" spans="1:23" ht="72" x14ac:dyDescent="0.3">
      <c r="A12" s="8">
        <f t="shared" si="3"/>
        <v>10</v>
      </c>
      <c r="B12" s="8" t="s">
        <v>40</v>
      </c>
      <c r="C12" s="8" t="s">
        <v>50</v>
      </c>
      <c r="D12" s="8" t="s">
        <v>39</v>
      </c>
      <c r="E12" s="50" t="s">
        <v>79</v>
      </c>
      <c r="F12" s="50" t="s">
        <v>68</v>
      </c>
      <c r="G12" s="50" t="s">
        <v>48</v>
      </c>
      <c r="H12" s="8">
        <v>3</v>
      </c>
      <c r="I12" s="8">
        <v>5</v>
      </c>
      <c r="J12" s="8">
        <v>3</v>
      </c>
      <c r="K12" s="8">
        <v>2</v>
      </c>
      <c r="L12" s="8">
        <f t="shared" si="0"/>
        <v>5</v>
      </c>
      <c r="M12" s="8">
        <f t="shared" si="1"/>
        <v>15</v>
      </c>
      <c r="N12" s="50" t="s">
        <v>198</v>
      </c>
      <c r="P12" s="50" t="s">
        <v>199</v>
      </c>
      <c r="Q12" s="8">
        <v>1</v>
      </c>
      <c r="R12" s="8">
        <v>3</v>
      </c>
      <c r="S12" s="8">
        <v>2</v>
      </c>
      <c r="T12" s="8">
        <v>2</v>
      </c>
      <c r="U12" s="8">
        <f>MAX(Tableau1[[#This Row],[Gravité P2]:[Gravité E2]])</f>
        <v>3</v>
      </c>
      <c r="V12" s="8">
        <f t="shared" si="2"/>
        <v>3</v>
      </c>
    </row>
    <row r="13" spans="1:23" x14ac:dyDescent="0.3">
      <c r="A13" s="8">
        <f t="shared" si="3"/>
        <v>11</v>
      </c>
      <c r="E13" s="50"/>
      <c r="F13" s="50"/>
      <c r="G13" s="50"/>
      <c r="L13" s="8">
        <f t="shared" si="0"/>
        <v>0</v>
      </c>
      <c r="M13" s="8">
        <f t="shared" si="1"/>
        <v>0</v>
      </c>
      <c r="U13" s="8">
        <f>MAX(Tableau1[[#This Row],[Gravité P2]:[Gravité E2]])</f>
        <v>0</v>
      </c>
      <c r="V13" s="8">
        <f t="shared" si="2"/>
        <v>0</v>
      </c>
    </row>
    <row r="14" spans="1:23" ht="57.6" x14ac:dyDescent="0.3">
      <c r="A14" s="8">
        <f t="shared" si="3"/>
        <v>12</v>
      </c>
      <c r="B14" s="8" t="s">
        <v>40</v>
      </c>
      <c r="C14" s="8" t="s">
        <v>15</v>
      </c>
      <c r="D14" s="50" t="s">
        <v>39</v>
      </c>
      <c r="E14" s="50" t="s">
        <v>77</v>
      </c>
      <c r="F14" s="50" t="s">
        <v>42</v>
      </c>
      <c r="G14" s="50" t="s">
        <v>48</v>
      </c>
      <c r="H14" s="8">
        <v>4</v>
      </c>
      <c r="I14" s="8">
        <v>4</v>
      </c>
      <c r="J14" s="8">
        <v>3</v>
      </c>
      <c r="K14" s="8">
        <v>1</v>
      </c>
      <c r="L14" s="8">
        <f t="shared" si="0"/>
        <v>4</v>
      </c>
      <c r="M14" s="8">
        <f t="shared" si="1"/>
        <v>16</v>
      </c>
      <c r="N14" s="50" t="s">
        <v>200</v>
      </c>
      <c r="P14" s="50"/>
      <c r="Q14" s="8">
        <v>2</v>
      </c>
      <c r="R14" s="8">
        <v>3</v>
      </c>
      <c r="S14" s="8">
        <v>2</v>
      </c>
      <c r="T14" s="8">
        <v>1</v>
      </c>
      <c r="U14" s="8">
        <f>MAX(Tableau1[[#This Row],[Gravité P2]:[Gravité E2]])</f>
        <v>3</v>
      </c>
      <c r="V14" s="8">
        <f t="shared" si="2"/>
        <v>6</v>
      </c>
      <c r="W14" s="50" t="s">
        <v>251</v>
      </c>
    </row>
    <row r="15" spans="1:23" ht="43.2" x14ac:dyDescent="0.3">
      <c r="A15" s="8">
        <f t="shared" si="3"/>
        <v>13</v>
      </c>
      <c r="B15" s="8" t="s">
        <v>40</v>
      </c>
      <c r="C15" s="8" t="s">
        <v>15</v>
      </c>
      <c r="D15" s="50" t="s">
        <v>44</v>
      </c>
      <c r="E15" s="50" t="s">
        <v>47</v>
      </c>
      <c r="F15" s="50" t="s">
        <v>42</v>
      </c>
      <c r="G15" s="50" t="s">
        <v>49</v>
      </c>
      <c r="H15" s="8">
        <v>3</v>
      </c>
      <c r="I15" s="8">
        <v>3</v>
      </c>
      <c r="J15" s="8">
        <v>3</v>
      </c>
      <c r="K15" s="8">
        <v>1</v>
      </c>
      <c r="L15" s="8">
        <f t="shared" si="0"/>
        <v>3</v>
      </c>
      <c r="M15" s="8">
        <f t="shared" si="1"/>
        <v>9</v>
      </c>
      <c r="N15" s="50" t="s">
        <v>201</v>
      </c>
      <c r="Q15" s="8">
        <v>1</v>
      </c>
      <c r="R15" s="8">
        <v>2</v>
      </c>
      <c r="S15" s="8">
        <v>3</v>
      </c>
      <c r="T15" s="8">
        <v>1</v>
      </c>
      <c r="U15" s="8">
        <f>MAX(Tableau1[[#This Row],[Gravité P2]:[Gravité E2]])</f>
        <v>3</v>
      </c>
      <c r="V15" s="8">
        <f t="shared" si="2"/>
        <v>3</v>
      </c>
    </row>
    <row r="16" spans="1:23" ht="28.8" x14ac:dyDescent="0.3">
      <c r="A16" s="8">
        <f t="shared" si="3"/>
        <v>14</v>
      </c>
      <c r="B16" s="8" t="s">
        <v>40</v>
      </c>
      <c r="C16" s="8" t="s">
        <v>15</v>
      </c>
      <c r="D16" s="8" t="s">
        <v>39</v>
      </c>
      <c r="E16" s="50" t="s">
        <v>77</v>
      </c>
      <c r="F16" s="50" t="s">
        <v>55</v>
      </c>
      <c r="G16" s="50" t="s">
        <v>48</v>
      </c>
      <c r="H16" s="8">
        <v>2</v>
      </c>
      <c r="I16" s="8">
        <v>3</v>
      </c>
      <c r="J16" s="8">
        <v>3</v>
      </c>
      <c r="K16" s="8">
        <v>2</v>
      </c>
      <c r="L16" s="8">
        <f t="shared" si="0"/>
        <v>3</v>
      </c>
      <c r="M16" s="8">
        <f t="shared" si="1"/>
        <v>6</v>
      </c>
      <c r="N16" s="50" t="s">
        <v>202</v>
      </c>
      <c r="Q16" s="8">
        <v>1</v>
      </c>
      <c r="R16" s="8">
        <v>2</v>
      </c>
      <c r="S16" s="8">
        <v>3</v>
      </c>
      <c r="T16" s="8">
        <v>2</v>
      </c>
      <c r="U16" s="8">
        <f>MAX(Tableau1[[#This Row],[Gravité P2]:[Gravité E2]])</f>
        <v>3</v>
      </c>
      <c r="V16" s="8">
        <f t="shared" si="2"/>
        <v>3</v>
      </c>
    </row>
    <row r="17" spans="1:23" ht="28.8" x14ac:dyDescent="0.3">
      <c r="A17" s="8">
        <f t="shared" si="3"/>
        <v>15</v>
      </c>
      <c r="B17" s="8" t="s">
        <v>40</v>
      </c>
      <c r="C17" s="8" t="s">
        <v>15</v>
      </c>
      <c r="D17" s="50" t="s">
        <v>34</v>
      </c>
      <c r="E17" s="50" t="s">
        <v>47</v>
      </c>
      <c r="F17" s="50" t="s">
        <v>56</v>
      </c>
      <c r="G17" s="50" t="s">
        <v>49</v>
      </c>
      <c r="H17" s="8">
        <v>3</v>
      </c>
      <c r="I17" s="8">
        <v>3</v>
      </c>
      <c r="J17" s="8">
        <v>3</v>
      </c>
      <c r="K17" s="8">
        <v>2</v>
      </c>
      <c r="L17" s="8">
        <f t="shared" si="0"/>
        <v>3</v>
      </c>
      <c r="M17" s="8">
        <f t="shared" si="1"/>
        <v>9</v>
      </c>
      <c r="N17" s="50" t="s">
        <v>203</v>
      </c>
      <c r="P17" s="50" t="s">
        <v>204</v>
      </c>
      <c r="Q17" s="8">
        <v>2</v>
      </c>
      <c r="R17" s="8">
        <v>2</v>
      </c>
      <c r="S17" s="8">
        <v>3</v>
      </c>
      <c r="T17" s="8">
        <v>2</v>
      </c>
      <c r="U17" s="8">
        <f>MAX(Tableau1[[#This Row],[Gravité P2]:[Gravité E2]])</f>
        <v>3</v>
      </c>
      <c r="V17" s="8">
        <f t="shared" si="2"/>
        <v>6</v>
      </c>
      <c r="W17" s="8" t="s">
        <v>252</v>
      </c>
    </row>
    <row r="18" spans="1:23" ht="86.4" x14ac:dyDescent="0.3">
      <c r="A18" s="8">
        <f t="shared" si="3"/>
        <v>16</v>
      </c>
      <c r="B18" s="8" t="s">
        <v>40</v>
      </c>
      <c r="C18" s="8" t="s">
        <v>15</v>
      </c>
      <c r="D18" s="8" t="s">
        <v>39</v>
      </c>
      <c r="E18" s="50" t="s">
        <v>79</v>
      </c>
      <c r="F18" s="50" t="s">
        <v>165</v>
      </c>
      <c r="G18" s="50" t="s">
        <v>48</v>
      </c>
      <c r="H18" s="8">
        <v>3</v>
      </c>
      <c r="I18" s="8">
        <v>5</v>
      </c>
      <c r="J18" s="8">
        <v>3</v>
      </c>
      <c r="K18" s="8">
        <v>2</v>
      </c>
      <c r="L18" s="8">
        <f t="shared" si="0"/>
        <v>5</v>
      </c>
      <c r="M18" s="8">
        <f t="shared" si="1"/>
        <v>15</v>
      </c>
      <c r="N18" s="50" t="s">
        <v>205</v>
      </c>
      <c r="Q18" s="8">
        <v>1</v>
      </c>
      <c r="R18" s="8">
        <v>4</v>
      </c>
      <c r="S18" s="8">
        <v>2</v>
      </c>
      <c r="T18" s="8">
        <v>2</v>
      </c>
      <c r="U18" s="8">
        <f>MAX(Tableau1[[#This Row],[Gravité P2]:[Gravité E2]])</f>
        <v>4</v>
      </c>
      <c r="V18" s="8">
        <f t="shared" si="2"/>
        <v>4</v>
      </c>
    </row>
    <row r="19" spans="1:23" ht="57.6" x14ac:dyDescent="0.3">
      <c r="A19" s="8">
        <f t="shared" si="3"/>
        <v>17</v>
      </c>
      <c r="B19" s="8" t="s">
        <v>40</v>
      </c>
      <c r="C19" s="8" t="s">
        <v>15</v>
      </c>
      <c r="D19" s="8" t="s">
        <v>36</v>
      </c>
      <c r="E19" s="50" t="s">
        <v>57</v>
      </c>
      <c r="F19" s="50" t="s">
        <v>164</v>
      </c>
      <c r="G19" s="50" t="s">
        <v>69</v>
      </c>
      <c r="H19" s="8">
        <v>3</v>
      </c>
      <c r="I19" s="8">
        <v>4</v>
      </c>
      <c r="J19" s="8">
        <v>3</v>
      </c>
      <c r="K19" s="8">
        <v>2</v>
      </c>
      <c r="L19" s="8">
        <f t="shared" si="0"/>
        <v>4</v>
      </c>
      <c r="M19" s="8">
        <f t="shared" si="1"/>
        <v>12</v>
      </c>
      <c r="N19" s="50" t="s">
        <v>206</v>
      </c>
      <c r="Q19" s="8">
        <v>2</v>
      </c>
      <c r="R19" s="8">
        <v>2</v>
      </c>
      <c r="S19" s="8">
        <v>2</v>
      </c>
      <c r="T19" s="8">
        <v>2</v>
      </c>
      <c r="U19" s="8">
        <f>MAX(Tableau1[[#This Row],[Gravité P2]:[Gravité E2]])</f>
        <v>2</v>
      </c>
      <c r="V19" s="8">
        <f t="shared" si="2"/>
        <v>4</v>
      </c>
    </row>
    <row r="20" spans="1:23" ht="100.8" x14ac:dyDescent="0.3">
      <c r="A20" s="8">
        <f t="shared" si="3"/>
        <v>18</v>
      </c>
      <c r="B20" s="8" t="s">
        <v>40</v>
      </c>
      <c r="C20" s="8" t="s">
        <v>15</v>
      </c>
      <c r="D20" s="8" t="s">
        <v>39</v>
      </c>
      <c r="E20" s="50" t="s">
        <v>77</v>
      </c>
      <c r="F20" s="50" t="s">
        <v>169</v>
      </c>
      <c r="G20" s="50" t="s">
        <v>48</v>
      </c>
      <c r="H20" s="8">
        <v>3</v>
      </c>
      <c r="I20" s="8">
        <v>5</v>
      </c>
      <c r="J20" s="8">
        <v>3</v>
      </c>
      <c r="K20" s="8">
        <v>2</v>
      </c>
      <c r="L20" s="8">
        <f t="shared" si="0"/>
        <v>5</v>
      </c>
      <c r="M20" s="8">
        <f t="shared" si="1"/>
        <v>15</v>
      </c>
      <c r="N20" s="50" t="s">
        <v>211</v>
      </c>
      <c r="Q20" s="8">
        <v>1</v>
      </c>
      <c r="R20" s="8">
        <v>3</v>
      </c>
      <c r="S20" s="8">
        <v>2</v>
      </c>
      <c r="T20" s="8">
        <v>2</v>
      </c>
      <c r="U20" s="8">
        <f>MAX(Tableau1[[#This Row],[Gravité P2]:[Gravité E2]])</f>
        <v>3</v>
      </c>
      <c r="V20" s="8">
        <f t="shared" si="2"/>
        <v>3</v>
      </c>
    </row>
    <row r="21" spans="1:23" ht="57.6" x14ac:dyDescent="0.3">
      <c r="A21" s="8">
        <f t="shared" si="3"/>
        <v>19</v>
      </c>
      <c r="B21" s="8" t="s">
        <v>40</v>
      </c>
      <c r="C21" s="8" t="s">
        <v>15</v>
      </c>
      <c r="D21" s="50" t="s">
        <v>44</v>
      </c>
      <c r="E21" s="50" t="s">
        <v>47</v>
      </c>
      <c r="F21" s="50" t="s">
        <v>170</v>
      </c>
      <c r="G21" s="50" t="s">
        <v>49</v>
      </c>
      <c r="H21" s="8">
        <v>3</v>
      </c>
      <c r="I21" s="8">
        <v>3</v>
      </c>
      <c r="J21" s="8">
        <v>3</v>
      </c>
      <c r="K21" s="8">
        <v>2</v>
      </c>
      <c r="L21" s="8">
        <f t="shared" si="0"/>
        <v>3</v>
      </c>
      <c r="M21" s="8">
        <f t="shared" si="1"/>
        <v>9</v>
      </c>
      <c r="N21" s="50" t="s">
        <v>210</v>
      </c>
      <c r="Q21" s="8">
        <v>1</v>
      </c>
      <c r="R21" s="8">
        <v>2</v>
      </c>
      <c r="S21" s="8">
        <v>3</v>
      </c>
      <c r="T21" s="8">
        <v>2</v>
      </c>
      <c r="U21" s="8">
        <f>MAX(Tableau1[[#This Row],[Gravité P2]:[Gravité E2]])</f>
        <v>3</v>
      </c>
      <c r="V21" s="8">
        <f t="shared" si="2"/>
        <v>3</v>
      </c>
    </row>
    <row r="22" spans="1:23" ht="43.2" x14ac:dyDescent="0.3">
      <c r="A22" s="8">
        <f t="shared" si="3"/>
        <v>20</v>
      </c>
      <c r="B22" s="8" t="s">
        <v>40</v>
      </c>
      <c r="C22" s="8" t="s">
        <v>15</v>
      </c>
      <c r="D22" s="50" t="s">
        <v>35</v>
      </c>
      <c r="E22" s="50" t="s">
        <v>46</v>
      </c>
      <c r="F22" s="50" t="s">
        <v>61</v>
      </c>
      <c r="G22" s="50" t="s">
        <v>53</v>
      </c>
      <c r="H22" s="8">
        <v>3</v>
      </c>
      <c r="I22" s="8">
        <v>3</v>
      </c>
      <c r="J22" s="8">
        <v>2</v>
      </c>
      <c r="K22" s="8">
        <v>2</v>
      </c>
      <c r="L22" s="8">
        <f t="shared" si="0"/>
        <v>3</v>
      </c>
      <c r="M22" s="8">
        <f t="shared" si="1"/>
        <v>9</v>
      </c>
      <c r="N22" s="50" t="s">
        <v>207</v>
      </c>
      <c r="Q22" s="8">
        <v>2</v>
      </c>
      <c r="R22" s="8">
        <v>2</v>
      </c>
      <c r="S22" s="8">
        <v>2</v>
      </c>
      <c r="T22" s="8">
        <v>2</v>
      </c>
      <c r="U22" s="8">
        <f>MAX(Tableau1[[#This Row],[Gravité P2]:[Gravité E2]])</f>
        <v>2</v>
      </c>
      <c r="V22" s="8">
        <f t="shared" si="2"/>
        <v>4</v>
      </c>
    </row>
    <row r="23" spans="1:23" ht="43.2" x14ac:dyDescent="0.3">
      <c r="A23" s="8">
        <f t="shared" si="3"/>
        <v>21</v>
      </c>
      <c r="B23" s="8" t="s">
        <v>40</v>
      </c>
      <c r="C23" s="8" t="s">
        <v>15</v>
      </c>
      <c r="D23" s="8" t="s">
        <v>44</v>
      </c>
      <c r="E23" s="50" t="s">
        <v>46</v>
      </c>
      <c r="F23" s="50" t="s">
        <v>171</v>
      </c>
      <c r="G23" s="50" t="s">
        <v>49</v>
      </c>
      <c r="H23" s="8">
        <v>2</v>
      </c>
      <c r="I23" s="8">
        <v>1</v>
      </c>
      <c r="J23" s="8">
        <v>5</v>
      </c>
      <c r="K23" s="8">
        <v>2</v>
      </c>
      <c r="L23" s="8">
        <f t="shared" si="0"/>
        <v>5</v>
      </c>
      <c r="M23" s="8">
        <f t="shared" si="1"/>
        <v>10</v>
      </c>
      <c r="N23" s="50" t="s">
        <v>208</v>
      </c>
      <c r="Q23" s="8">
        <v>1</v>
      </c>
      <c r="R23" s="8">
        <v>1</v>
      </c>
      <c r="S23" s="8">
        <v>4</v>
      </c>
      <c r="T23" s="8">
        <v>1</v>
      </c>
      <c r="U23" s="8">
        <f>MAX(Tableau1[[#This Row],[Gravité P2]:[Gravité E2]])</f>
        <v>4</v>
      </c>
      <c r="V23" s="8">
        <f t="shared" si="2"/>
        <v>4</v>
      </c>
    </row>
    <row r="24" spans="1:23" ht="28.8" x14ac:dyDescent="0.3">
      <c r="A24" s="8">
        <f t="shared" si="3"/>
        <v>22</v>
      </c>
      <c r="B24" s="8" t="s">
        <v>40</v>
      </c>
      <c r="C24" s="8" t="s">
        <v>15</v>
      </c>
      <c r="D24" s="8" t="s">
        <v>39</v>
      </c>
      <c r="E24" s="50" t="s">
        <v>46</v>
      </c>
      <c r="F24" s="50" t="s">
        <v>172</v>
      </c>
      <c r="G24" s="50" t="s">
        <v>64</v>
      </c>
      <c r="H24" s="8">
        <v>2</v>
      </c>
      <c r="I24" s="8">
        <v>1</v>
      </c>
      <c r="J24" s="8">
        <v>5</v>
      </c>
      <c r="K24" s="8">
        <v>1</v>
      </c>
      <c r="L24" s="8">
        <f t="shared" si="0"/>
        <v>5</v>
      </c>
      <c r="M24" s="8">
        <f t="shared" si="1"/>
        <v>10</v>
      </c>
      <c r="N24" s="50" t="s">
        <v>209</v>
      </c>
      <c r="Q24" s="8">
        <v>1</v>
      </c>
      <c r="R24" s="8">
        <v>1</v>
      </c>
      <c r="S24" s="8">
        <v>4</v>
      </c>
      <c r="T24" s="8">
        <v>1</v>
      </c>
      <c r="U24" s="8">
        <f>MAX(Tableau1[[#This Row],[Gravité P2]:[Gravité E2]])</f>
        <v>4</v>
      </c>
      <c r="V24" s="8">
        <f t="shared" si="2"/>
        <v>4</v>
      </c>
    </row>
    <row r="25" spans="1:23" ht="28.8" x14ac:dyDescent="0.3">
      <c r="A25" s="8">
        <f t="shared" si="3"/>
        <v>23</v>
      </c>
      <c r="B25" s="8" t="s">
        <v>40</v>
      </c>
      <c r="C25" s="8" t="s">
        <v>15</v>
      </c>
      <c r="D25" s="8" t="s">
        <v>39</v>
      </c>
      <c r="E25" s="50" t="s">
        <v>46</v>
      </c>
      <c r="F25" s="50" t="s">
        <v>65</v>
      </c>
      <c r="G25" s="50" t="s">
        <v>64</v>
      </c>
      <c r="H25" s="8">
        <v>2</v>
      </c>
      <c r="I25" s="8">
        <v>1</v>
      </c>
      <c r="J25" s="8">
        <v>5</v>
      </c>
      <c r="K25" s="8">
        <v>1</v>
      </c>
      <c r="L25" s="8">
        <f t="shared" si="0"/>
        <v>5</v>
      </c>
      <c r="M25" s="8">
        <f t="shared" si="1"/>
        <v>10</v>
      </c>
      <c r="N25" s="50" t="s">
        <v>212</v>
      </c>
      <c r="Q25" s="8">
        <v>1</v>
      </c>
      <c r="R25" s="8">
        <v>1</v>
      </c>
      <c r="S25" s="8">
        <v>4</v>
      </c>
      <c r="T25" s="8">
        <v>1</v>
      </c>
      <c r="U25" s="8">
        <f>MAX(Tableau1[[#This Row],[Gravité P2]:[Gravité E2]])</f>
        <v>4</v>
      </c>
      <c r="V25" s="8">
        <f t="shared" si="2"/>
        <v>4</v>
      </c>
    </row>
    <row r="26" spans="1:23" ht="43.2" x14ac:dyDescent="0.3">
      <c r="A26" s="8">
        <f t="shared" si="3"/>
        <v>24</v>
      </c>
      <c r="B26" s="8" t="s">
        <v>40</v>
      </c>
      <c r="C26" s="8" t="s">
        <v>15</v>
      </c>
      <c r="D26" s="8" t="s">
        <v>44</v>
      </c>
      <c r="E26" s="50" t="s">
        <v>46</v>
      </c>
      <c r="F26" s="50" t="s">
        <v>66</v>
      </c>
      <c r="G26" s="50" t="s">
        <v>49</v>
      </c>
      <c r="H26" s="8">
        <v>2</v>
      </c>
      <c r="I26" s="8">
        <v>3</v>
      </c>
      <c r="J26" s="8">
        <v>5</v>
      </c>
      <c r="K26" s="8">
        <v>1</v>
      </c>
      <c r="L26" s="8">
        <f t="shared" si="0"/>
        <v>5</v>
      </c>
      <c r="M26" s="8">
        <f t="shared" si="1"/>
        <v>10</v>
      </c>
      <c r="N26" s="50" t="s">
        <v>213</v>
      </c>
      <c r="P26" s="50" t="s">
        <v>214</v>
      </c>
      <c r="Q26" s="8">
        <v>1</v>
      </c>
      <c r="R26" s="8">
        <v>2</v>
      </c>
      <c r="S26" s="8">
        <v>4</v>
      </c>
      <c r="T26" s="8">
        <v>1</v>
      </c>
      <c r="U26" s="8">
        <f>MAX(Tableau1[[#This Row],[Gravité P2]:[Gravité E2]])</f>
        <v>4</v>
      </c>
      <c r="V26" s="8">
        <f t="shared" si="2"/>
        <v>4</v>
      </c>
    </row>
    <row r="27" spans="1:23" ht="57.6" x14ac:dyDescent="0.3">
      <c r="A27" s="8">
        <f t="shared" si="3"/>
        <v>25</v>
      </c>
      <c r="B27" s="8" t="s">
        <v>40</v>
      </c>
      <c r="C27" s="8" t="s">
        <v>15</v>
      </c>
      <c r="D27" s="8" t="s">
        <v>39</v>
      </c>
      <c r="E27" s="50" t="s">
        <v>77</v>
      </c>
      <c r="F27" s="50" t="s">
        <v>66</v>
      </c>
      <c r="G27" s="50" t="s">
        <v>48</v>
      </c>
      <c r="H27" s="8">
        <v>2</v>
      </c>
      <c r="I27" s="8">
        <v>5</v>
      </c>
      <c r="J27" s="8">
        <v>5</v>
      </c>
      <c r="K27" s="8">
        <v>2</v>
      </c>
      <c r="L27" s="8">
        <f t="shared" si="0"/>
        <v>5</v>
      </c>
      <c r="M27" s="8">
        <f t="shared" si="1"/>
        <v>10</v>
      </c>
      <c r="N27" s="50" t="s">
        <v>215</v>
      </c>
      <c r="Q27" s="8">
        <v>1</v>
      </c>
      <c r="R27" s="8">
        <v>3</v>
      </c>
      <c r="S27" s="8">
        <v>4</v>
      </c>
      <c r="T27" s="8">
        <v>2</v>
      </c>
      <c r="U27" s="8">
        <f>MAX(Tableau1[[#This Row],[Gravité P2]:[Gravité E2]])</f>
        <v>4</v>
      </c>
      <c r="V27" s="8">
        <f t="shared" si="2"/>
        <v>4</v>
      </c>
    </row>
    <row r="28" spans="1:23" x14ac:dyDescent="0.3">
      <c r="A28" s="8">
        <f t="shared" si="3"/>
        <v>26</v>
      </c>
      <c r="E28" s="50"/>
      <c r="F28" s="50"/>
      <c r="G28" s="50"/>
      <c r="L28" s="8">
        <f t="shared" si="0"/>
        <v>0</v>
      </c>
      <c r="M28" s="8">
        <f t="shared" si="1"/>
        <v>0</v>
      </c>
      <c r="U28" s="8">
        <f>MAX(Tableau1[[#This Row],[Gravité P2]:[Gravité E2]])</f>
        <v>0</v>
      </c>
      <c r="V28" s="8">
        <f t="shared" si="2"/>
        <v>0</v>
      </c>
    </row>
    <row r="29" spans="1:23" ht="86.4" x14ac:dyDescent="0.3">
      <c r="A29" s="8">
        <f t="shared" si="3"/>
        <v>27</v>
      </c>
      <c r="B29" s="8" t="s">
        <v>12</v>
      </c>
      <c r="C29" s="8" t="s">
        <v>67</v>
      </c>
      <c r="D29" s="8" t="s">
        <v>39</v>
      </c>
      <c r="E29" s="50" t="s">
        <v>77</v>
      </c>
      <c r="F29" s="50" t="s">
        <v>83</v>
      </c>
      <c r="G29" s="50" t="s">
        <v>48</v>
      </c>
      <c r="H29" s="8">
        <v>4</v>
      </c>
      <c r="I29" s="8">
        <v>5</v>
      </c>
      <c r="J29" s="8">
        <v>4</v>
      </c>
      <c r="K29" s="8">
        <v>2</v>
      </c>
      <c r="L29" s="8">
        <f t="shared" si="0"/>
        <v>5</v>
      </c>
      <c r="M29" s="8">
        <f t="shared" si="1"/>
        <v>20</v>
      </c>
      <c r="N29" s="50" t="s">
        <v>216</v>
      </c>
      <c r="P29" s="50" t="s">
        <v>218</v>
      </c>
      <c r="Q29" s="8">
        <v>2</v>
      </c>
      <c r="R29" s="8">
        <v>2</v>
      </c>
      <c r="S29" s="8">
        <v>2</v>
      </c>
      <c r="T29" s="8">
        <v>2</v>
      </c>
      <c r="U29" s="8">
        <f>MAX(Tableau1[[#This Row],[Gravité P2]:[Gravité E2]])</f>
        <v>2</v>
      </c>
      <c r="V29" s="8">
        <f t="shared" si="2"/>
        <v>4</v>
      </c>
    </row>
    <row r="30" spans="1:23" ht="43.2" x14ac:dyDescent="0.3">
      <c r="A30" s="8">
        <f t="shared" si="3"/>
        <v>28</v>
      </c>
      <c r="B30" s="8" t="s">
        <v>12</v>
      </c>
      <c r="C30" s="8" t="s">
        <v>67</v>
      </c>
      <c r="D30" s="8" t="s">
        <v>74</v>
      </c>
      <c r="E30" s="50" t="s">
        <v>77</v>
      </c>
      <c r="F30" s="50" t="s">
        <v>68</v>
      </c>
      <c r="G30" s="50" t="s">
        <v>48</v>
      </c>
      <c r="H30" s="8">
        <v>2</v>
      </c>
      <c r="I30" s="8">
        <v>5</v>
      </c>
      <c r="J30" s="8">
        <v>4</v>
      </c>
      <c r="K30" s="8">
        <v>2</v>
      </c>
      <c r="L30" s="8">
        <f t="shared" si="0"/>
        <v>5</v>
      </c>
      <c r="M30" s="8">
        <f t="shared" si="1"/>
        <v>10</v>
      </c>
      <c r="N30" s="50" t="s">
        <v>217</v>
      </c>
      <c r="P30" s="8" t="s">
        <v>219</v>
      </c>
      <c r="Q30" s="8">
        <v>1</v>
      </c>
      <c r="R30" s="8">
        <v>4</v>
      </c>
      <c r="S30" s="8">
        <v>4</v>
      </c>
      <c r="T30" s="8">
        <v>2</v>
      </c>
      <c r="U30" s="8">
        <f>MAX(Tableau1[[#This Row],[Gravité P2]:[Gravité E2]])</f>
        <v>4</v>
      </c>
      <c r="V30" s="8">
        <f t="shared" si="2"/>
        <v>4</v>
      </c>
    </row>
    <row r="31" spans="1:23" ht="115.2" x14ac:dyDescent="0.3">
      <c r="A31" s="8">
        <f t="shared" si="3"/>
        <v>29</v>
      </c>
      <c r="B31" s="8" t="s">
        <v>12</v>
      </c>
      <c r="C31" s="8" t="s">
        <v>67</v>
      </c>
      <c r="D31" s="8" t="s">
        <v>39</v>
      </c>
      <c r="E31" s="50" t="s">
        <v>77</v>
      </c>
      <c r="F31" s="50" t="s">
        <v>173</v>
      </c>
      <c r="G31" s="50" t="s">
        <v>48</v>
      </c>
      <c r="H31" s="8">
        <v>3</v>
      </c>
      <c r="I31" s="8">
        <v>5</v>
      </c>
      <c r="J31" s="8">
        <v>5</v>
      </c>
      <c r="K31" s="8">
        <v>2</v>
      </c>
      <c r="L31" s="8">
        <f t="shared" si="0"/>
        <v>5</v>
      </c>
      <c r="M31" s="8">
        <f t="shared" si="1"/>
        <v>15</v>
      </c>
      <c r="N31" s="50" t="s">
        <v>220</v>
      </c>
      <c r="P31" s="50"/>
      <c r="Q31" s="8">
        <v>1</v>
      </c>
      <c r="R31" s="8">
        <v>2</v>
      </c>
      <c r="S31" s="8">
        <v>3</v>
      </c>
      <c r="T31" s="8">
        <v>2</v>
      </c>
      <c r="U31" s="8">
        <f>MAX(Tableau1[[#This Row],[Gravité P2]:[Gravité E2]])</f>
        <v>3</v>
      </c>
      <c r="V31" s="8">
        <f t="shared" si="2"/>
        <v>3</v>
      </c>
    </row>
    <row r="32" spans="1:23" ht="115.2" x14ac:dyDescent="0.3">
      <c r="A32" s="8">
        <f t="shared" si="3"/>
        <v>30</v>
      </c>
      <c r="B32" s="8" t="s">
        <v>12</v>
      </c>
      <c r="C32" s="8" t="s">
        <v>67</v>
      </c>
      <c r="D32" s="8" t="s">
        <v>39</v>
      </c>
      <c r="E32" s="50" t="s">
        <v>77</v>
      </c>
      <c r="F32" s="50" t="s">
        <v>58</v>
      </c>
      <c r="G32" s="50" t="s">
        <v>48</v>
      </c>
      <c r="H32" s="8">
        <v>4</v>
      </c>
      <c r="I32" s="8">
        <v>5</v>
      </c>
      <c r="J32" s="8">
        <v>5</v>
      </c>
      <c r="K32" s="8">
        <v>2</v>
      </c>
      <c r="L32" s="8">
        <f t="shared" si="0"/>
        <v>5</v>
      </c>
      <c r="M32" s="8">
        <f t="shared" si="1"/>
        <v>20</v>
      </c>
      <c r="N32" s="50" t="s">
        <v>221</v>
      </c>
      <c r="P32" s="50"/>
      <c r="Q32" s="8">
        <v>2</v>
      </c>
      <c r="R32" s="8">
        <v>2</v>
      </c>
      <c r="S32" s="8">
        <v>3</v>
      </c>
      <c r="T32" s="8">
        <v>2</v>
      </c>
      <c r="U32" s="8">
        <f>MAX(Tableau1[[#This Row],[Gravité P2]:[Gravité E2]])</f>
        <v>3</v>
      </c>
      <c r="V32" s="8">
        <f t="shared" si="2"/>
        <v>6</v>
      </c>
      <c r="W32" s="50" t="s">
        <v>253</v>
      </c>
    </row>
    <row r="33" spans="1:23" ht="100.8" x14ac:dyDescent="0.3">
      <c r="A33" s="8">
        <f t="shared" si="3"/>
        <v>31</v>
      </c>
      <c r="B33" s="8" t="s">
        <v>12</v>
      </c>
      <c r="C33" s="8" t="s">
        <v>67</v>
      </c>
      <c r="D33" s="8" t="s">
        <v>74</v>
      </c>
      <c r="E33" s="50" t="s">
        <v>162</v>
      </c>
      <c r="F33" s="50" t="s">
        <v>174</v>
      </c>
      <c r="G33" s="50" t="s">
        <v>48</v>
      </c>
      <c r="H33" s="8">
        <v>4</v>
      </c>
      <c r="I33" s="8">
        <v>5</v>
      </c>
      <c r="J33" s="8">
        <v>5</v>
      </c>
      <c r="K33" s="8">
        <v>2</v>
      </c>
      <c r="L33" s="8">
        <f t="shared" si="0"/>
        <v>5</v>
      </c>
      <c r="M33" s="8">
        <f t="shared" si="1"/>
        <v>20</v>
      </c>
      <c r="N33" s="50" t="s">
        <v>224</v>
      </c>
      <c r="P33" s="50" t="s">
        <v>225</v>
      </c>
      <c r="Q33" s="8">
        <v>2</v>
      </c>
      <c r="R33" s="8">
        <v>2</v>
      </c>
      <c r="S33" s="8">
        <v>3</v>
      </c>
      <c r="T33" s="8">
        <v>2</v>
      </c>
      <c r="U33" s="8">
        <f>MAX(Tableau1[[#This Row],[Gravité P2]:[Gravité E2]])</f>
        <v>3</v>
      </c>
      <c r="V33" s="8">
        <f t="shared" si="2"/>
        <v>6</v>
      </c>
      <c r="W33" s="50" t="s">
        <v>254</v>
      </c>
    </row>
    <row r="34" spans="1:23" ht="57.6" x14ac:dyDescent="0.3">
      <c r="A34" s="8">
        <f t="shared" si="3"/>
        <v>32</v>
      </c>
      <c r="B34" s="8" t="s">
        <v>12</v>
      </c>
      <c r="C34" s="8" t="s">
        <v>67</v>
      </c>
      <c r="D34" s="8" t="s">
        <v>34</v>
      </c>
      <c r="E34" s="50" t="s">
        <v>47</v>
      </c>
      <c r="F34" s="50" t="s">
        <v>175</v>
      </c>
      <c r="G34" s="50" t="s">
        <v>49</v>
      </c>
      <c r="H34" s="8">
        <v>3</v>
      </c>
      <c r="I34" s="8">
        <v>5</v>
      </c>
      <c r="J34" s="8">
        <v>3</v>
      </c>
      <c r="K34" s="8">
        <v>2</v>
      </c>
      <c r="L34" s="8">
        <f t="shared" si="0"/>
        <v>5</v>
      </c>
      <c r="M34" s="8">
        <f t="shared" si="1"/>
        <v>15</v>
      </c>
      <c r="N34" s="50" t="s">
        <v>226</v>
      </c>
      <c r="Q34" s="8">
        <v>1</v>
      </c>
      <c r="R34" s="8">
        <v>3</v>
      </c>
      <c r="S34" s="8">
        <v>3</v>
      </c>
      <c r="T34" s="8">
        <v>2</v>
      </c>
      <c r="U34" s="8">
        <f>MAX(Tableau1[[#This Row],[Gravité P2]:[Gravité E2]])</f>
        <v>3</v>
      </c>
      <c r="V34" s="8">
        <f t="shared" si="2"/>
        <v>3</v>
      </c>
    </row>
    <row r="35" spans="1:23" ht="129.6" x14ac:dyDescent="0.3">
      <c r="A35" s="8">
        <f t="shared" si="3"/>
        <v>33</v>
      </c>
      <c r="B35" s="8" t="s">
        <v>12</v>
      </c>
      <c r="C35" s="8" t="s">
        <v>67</v>
      </c>
      <c r="D35" s="8" t="s">
        <v>39</v>
      </c>
      <c r="E35" s="50" t="s">
        <v>91</v>
      </c>
      <c r="F35" s="50" t="s">
        <v>176</v>
      </c>
      <c r="G35" s="50" t="s">
        <v>48</v>
      </c>
      <c r="H35" s="8">
        <v>3</v>
      </c>
      <c r="I35" s="8">
        <v>5</v>
      </c>
      <c r="J35" s="8">
        <v>5</v>
      </c>
      <c r="K35" s="8">
        <v>2</v>
      </c>
      <c r="L35" s="8">
        <f t="shared" si="0"/>
        <v>5</v>
      </c>
      <c r="M35" s="8">
        <f t="shared" si="1"/>
        <v>15</v>
      </c>
      <c r="N35" s="50" t="s">
        <v>227</v>
      </c>
      <c r="P35" s="50" t="s">
        <v>228</v>
      </c>
      <c r="Q35" s="8">
        <v>1</v>
      </c>
      <c r="R35" s="8">
        <v>3</v>
      </c>
      <c r="S35" s="8">
        <v>3</v>
      </c>
      <c r="T35" s="8">
        <v>2</v>
      </c>
      <c r="U35" s="8">
        <f>MAX(Tableau1[[#This Row],[Gravité P2]:[Gravité E2]])</f>
        <v>3</v>
      </c>
      <c r="V35" s="8">
        <f t="shared" si="2"/>
        <v>3</v>
      </c>
    </row>
    <row r="36" spans="1:23" ht="86.4" x14ac:dyDescent="0.3">
      <c r="A36" s="8">
        <f t="shared" si="3"/>
        <v>34</v>
      </c>
      <c r="B36" s="8" t="s">
        <v>12</v>
      </c>
      <c r="C36" s="8" t="s">
        <v>67</v>
      </c>
      <c r="D36" s="8" t="s">
        <v>34</v>
      </c>
      <c r="E36" s="50" t="s">
        <v>47</v>
      </c>
      <c r="F36" s="50" t="s">
        <v>177</v>
      </c>
      <c r="G36" s="50" t="s">
        <v>49</v>
      </c>
      <c r="H36" s="8">
        <v>3</v>
      </c>
      <c r="I36" s="8">
        <v>5</v>
      </c>
      <c r="J36" s="8">
        <v>3</v>
      </c>
      <c r="K36" s="8">
        <v>2</v>
      </c>
      <c r="L36" s="8">
        <f t="shared" si="0"/>
        <v>5</v>
      </c>
      <c r="M36" s="8">
        <f t="shared" si="1"/>
        <v>15</v>
      </c>
      <c r="N36" s="50" t="s">
        <v>222</v>
      </c>
      <c r="P36" s="50" t="s">
        <v>223</v>
      </c>
      <c r="Q36" s="8">
        <v>1</v>
      </c>
      <c r="R36" s="8">
        <v>3</v>
      </c>
      <c r="S36" s="8">
        <v>3</v>
      </c>
      <c r="T36" s="8">
        <v>2</v>
      </c>
      <c r="U36" s="8">
        <f>MAX(Tableau1[[#This Row],[Gravité P2]:[Gravité E2]])</f>
        <v>3</v>
      </c>
      <c r="V36" s="8">
        <f t="shared" si="2"/>
        <v>3</v>
      </c>
    </row>
    <row r="37" spans="1:23" ht="144" x14ac:dyDescent="0.3">
      <c r="A37" s="8">
        <f t="shared" si="3"/>
        <v>35</v>
      </c>
      <c r="B37" s="8" t="s">
        <v>12</v>
      </c>
      <c r="C37" s="8" t="s">
        <v>67</v>
      </c>
      <c r="D37" s="8" t="s">
        <v>38</v>
      </c>
      <c r="E37" s="50" t="s">
        <v>57</v>
      </c>
      <c r="F37" s="50" t="s">
        <v>178</v>
      </c>
      <c r="G37" s="50" t="s">
        <v>69</v>
      </c>
      <c r="H37" s="8">
        <v>2</v>
      </c>
      <c r="I37" s="8">
        <v>3</v>
      </c>
      <c r="J37" s="8">
        <v>5</v>
      </c>
      <c r="K37" s="8">
        <v>2</v>
      </c>
      <c r="L37" s="8">
        <f t="shared" si="0"/>
        <v>5</v>
      </c>
      <c r="M37" s="8">
        <f t="shared" si="1"/>
        <v>10</v>
      </c>
      <c r="N37" s="52" t="s">
        <v>230</v>
      </c>
      <c r="P37" s="50" t="s">
        <v>229</v>
      </c>
      <c r="Q37" s="8">
        <v>1</v>
      </c>
      <c r="R37" s="8">
        <v>2</v>
      </c>
      <c r="S37" s="8">
        <v>2</v>
      </c>
      <c r="T37" s="8">
        <v>2</v>
      </c>
      <c r="U37" s="8">
        <f>MAX(Tableau1[[#This Row],[Gravité P2]:[Gravité E2]])</f>
        <v>2</v>
      </c>
      <c r="V37" s="8">
        <f t="shared" si="2"/>
        <v>2</v>
      </c>
      <c r="W37" s="50" t="s">
        <v>86</v>
      </c>
    </row>
    <row r="38" spans="1:23" ht="72" x14ac:dyDescent="0.3">
      <c r="A38" s="8">
        <f t="shared" si="3"/>
        <v>36</v>
      </c>
      <c r="B38" s="8" t="s">
        <v>12</v>
      </c>
      <c r="C38" s="8" t="s">
        <v>67</v>
      </c>
      <c r="D38" s="8" t="s">
        <v>35</v>
      </c>
      <c r="E38" s="50" t="s">
        <v>47</v>
      </c>
      <c r="F38" s="50" t="s">
        <v>179</v>
      </c>
      <c r="G38" s="50" t="s">
        <v>53</v>
      </c>
      <c r="H38" s="8">
        <v>3</v>
      </c>
      <c r="I38" s="8">
        <v>4</v>
      </c>
      <c r="J38" s="8">
        <v>4</v>
      </c>
      <c r="K38" s="8">
        <v>2</v>
      </c>
      <c r="L38" s="8">
        <f t="shared" si="0"/>
        <v>4</v>
      </c>
      <c r="M38" s="8">
        <f t="shared" si="1"/>
        <v>12</v>
      </c>
      <c r="N38" s="50" t="s">
        <v>231</v>
      </c>
      <c r="P38" s="50" t="s">
        <v>232</v>
      </c>
      <c r="Q38" s="8">
        <v>2</v>
      </c>
      <c r="R38" s="8">
        <v>3</v>
      </c>
      <c r="S38" s="8">
        <v>2</v>
      </c>
      <c r="T38" s="8">
        <v>2</v>
      </c>
      <c r="U38" s="8">
        <f>MAX(Tableau1[[#This Row],[Gravité P2]:[Gravité E2]])</f>
        <v>3</v>
      </c>
      <c r="V38" s="8">
        <f t="shared" si="2"/>
        <v>6</v>
      </c>
      <c r="W38" s="8" t="s">
        <v>70</v>
      </c>
    </row>
    <row r="39" spans="1:23" ht="43.2" x14ac:dyDescent="0.3">
      <c r="A39" s="8">
        <f t="shared" si="3"/>
        <v>37</v>
      </c>
      <c r="B39" s="8" t="s">
        <v>12</v>
      </c>
      <c r="C39" s="8" t="s">
        <v>67</v>
      </c>
      <c r="D39" s="8" t="s">
        <v>44</v>
      </c>
      <c r="E39" s="50" t="s">
        <v>47</v>
      </c>
      <c r="F39" s="50" t="s">
        <v>42</v>
      </c>
      <c r="G39" s="50" t="s">
        <v>49</v>
      </c>
      <c r="H39" s="8">
        <v>3</v>
      </c>
      <c r="I39" s="8">
        <v>4</v>
      </c>
      <c r="J39" s="8">
        <v>4</v>
      </c>
      <c r="K39" s="8">
        <v>2</v>
      </c>
      <c r="L39" s="8">
        <f t="shared" si="0"/>
        <v>4</v>
      </c>
      <c r="M39" s="8">
        <f t="shared" si="1"/>
        <v>12</v>
      </c>
      <c r="N39" s="50" t="s">
        <v>234</v>
      </c>
      <c r="P39" s="50" t="s">
        <v>233</v>
      </c>
      <c r="Q39" s="8">
        <v>1</v>
      </c>
      <c r="R39" s="8">
        <v>3</v>
      </c>
      <c r="S39" s="8">
        <v>4</v>
      </c>
      <c r="T39" s="8">
        <v>2</v>
      </c>
      <c r="U39" s="8">
        <f>MAX(Tableau1[[#This Row],[Gravité P2]:[Gravité E2]])</f>
        <v>4</v>
      </c>
      <c r="V39" s="8">
        <f t="shared" si="2"/>
        <v>4</v>
      </c>
      <c r="W39" s="50"/>
    </row>
    <row r="40" spans="1:23" ht="72" x14ac:dyDescent="0.3">
      <c r="A40" s="8">
        <f t="shared" si="3"/>
        <v>38</v>
      </c>
      <c r="B40" s="8" t="s">
        <v>12</v>
      </c>
      <c r="C40" s="8" t="s">
        <v>67</v>
      </c>
      <c r="D40" s="8" t="s">
        <v>39</v>
      </c>
      <c r="E40" s="50" t="s">
        <v>126</v>
      </c>
      <c r="F40" s="50" t="s">
        <v>180</v>
      </c>
      <c r="G40" s="50" t="s">
        <v>48</v>
      </c>
      <c r="H40" s="8">
        <v>2</v>
      </c>
      <c r="I40" s="8">
        <v>4</v>
      </c>
      <c r="J40" s="8">
        <v>5</v>
      </c>
      <c r="K40" s="8">
        <v>1</v>
      </c>
      <c r="L40" s="8">
        <f t="shared" si="0"/>
        <v>5</v>
      </c>
      <c r="M40" s="8">
        <f t="shared" si="1"/>
        <v>10</v>
      </c>
      <c r="N40" s="50" t="s">
        <v>235</v>
      </c>
      <c r="P40" s="50" t="s">
        <v>236</v>
      </c>
      <c r="Q40" s="8">
        <v>1</v>
      </c>
      <c r="R40" s="8">
        <v>2</v>
      </c>
      <c r="S40" s="8">
        <v>3</v>
      </c>
      <c r="T40" s="8">
        <v>1</v>
      </c>
      <c r="U40" s="8">
        <f>MAX(Tableau1[[#This Row],[Gravité P2]:[Gravité E2]])</f>
        <v>3</v>
      </c>
      <c r="V40" s="8">
        <f t="shared" si="2"/>
        <v>3</v>
      </c>
    </row>
    <row r="41" spans="1:23" x14ac:dyDescent="0.3">
      <c r="A41" s="8">
        <f t="shared" si="3"/>
        <v>39</v>
      </c>
      <c r="E41" s="50"/>
      <c r="F41" s="50"/>
      <c r="G41" s="50"/>
      <c r="L41" s="8">
        <f t="shared" si="0"/>
        <v>0</v>
      </c>
      <c r="M41" s="8">
        <f t="shared" si="1"/>
        <v>0</v>
      </c>
      <c r="U41" s="8">
        <f>MAX(Tableau1[[#This Row],[Gravité P2]:[Gravité E2]])</f>
        <v>0</v>
      </c>
      <c r="V41" s="8">
        <f t="shared" si="2"/>
        <v>0</v>
      </c>
    </row>
    <row r="42" spans="1:23" ht="201.6" x14ac:dyDescent="0.3">
      <c r="A42" s="8">
        <f t="shared" si="3"/>
        <v>40</v>
      </c>
      <c r="B42" s="8" t="s">
        <v>12</v>
      </c>
      <c r="C42" s="8" t="s">
        <v>73</v>
      </c>
      <c r="D42" s="8" t="s">
        <v>39</v>
      </c>
      <c r="E42" s="50" t="s">
        <v>87</v>
      </c>
      <c r="F42" s="50" t="s">
        <v>181</v>
      </c>
      <c r="G42" s="50" t="s">
        <v>48</v>
      </c>
      <c r="H42" s="8">
        <v>4</v>
      </c>
      <c r="I42" s="8">
        <v>4</v>
      </c>
      <c r="J42" s="8">
        <v>3</v>
      </c>
      <c r="K42" s="8">
        <v>2</v>
      </c>
      <c r="L42" s="8">
        <f t="shared" si="0"/>
        <v>4</v>
      </c>
      <c r="M42" s="8">
        <f t="shared" si="1"/>
        <v>16</v>
      </c>
      <c r="N42" s="50" t="s">
        <v>237</v>
      </c>
      <c r="P42" s="50" t="s">
        <v>238</v>
      </c>
      <c r="Q42" s="8">
        <v>2</v>
      </c>
      <c r="R42" s="8">
        <v>2</v>
      </c>
      <c r="S42" s="8">
        <v>2</v>
      </c>
      <c r="T42" s="8">
        <v>2</v>
      </c>
      <c r="U42" s="8">
        <f>MAX(Tableau1[[#This Row],[Gravité P2]:[Gravité E2]])</f>
        <v>2</v>
      </c>
      <c r="V42" s="8">
        <f t="shared" si="2"/>
        <v>4</v>
      </c>
      <c r="W42" s="50" t="s">
        <v>255</v>
      </c>
    </row>
    <row r="43" spans="1:23" ht="100.8" x14ac:dyDescent="0.3">
      <c r="A43" s="8">
        <f t="shared" si="3"/>
        <v>41</v>
      </c>
      <c r="B43" s="8" t="s">
        <v>12</v>
      </c>
      <c r="C43" s="8" t="s">
        <v>71</v>
      </c>
      <c r="D43" s="8" t="s">
        <v>39</v>
      </c>
      <c r="E43" s="50" t="s">
        <v>87</v>
      </c>
      <c r="F43" s="50" t="s">
        <v>182</v>
      </c>
      <c r="G43" s="50" t="s">
        <v>48</v>
      </c>
      <c r="H43" s="8">
        <v>3</v>
      </c>
      <c r="I43" s="8">
        <v>4</v>
      </c>
      <c r="J43" s="8">
        <v>2</v>
      </c>
      <c r="K43" s="8">
        <v>2</v>
      </c>
      <c r="L43" s="8">
        <f t="shared" si="0"/>
        <v>4</v>
      </c>
      <c r="M43" s="8">
        <f t="shared" si="1"/>
        <v>12</v>
      </c>
      <c r="N43" s="50" t="s">
        <v>239</v>
      </c>
      <c r="P43" s="50" t="s">
        <v>240</v>
      </c>
      <c r="Q43" s="8">
        <v>1</v>
      </c>
      <c r="R43" s="8">
        <v>2</v>
      </c>
      <c r="S43" s="8">
        <v>2</v>
      </c>
      <c r="T43" s="8">
        <v>2</v>
      </c>
      <c r="U43" s="8">
        <f>MAX(Tableau1[[#This Row],[Gravité P2]:[Gravité E2]])</f>
        <v>2</v>
      </c>
      <c r="V43" s="8">
        <f t="shared" si="2"/>
        <v>2</v>
      </c>
    </row>
    <row r="44" spans="1:23" ht="244.8" x14ac:dyDescent="0.3">
      <c r="A44" s="8">
        <f t="shared" si="3"/>
        <v>42</v>
      </c>
      <c r="B44" s="8" t="s">
        <v>12</v>
      </c>
      <c r="C44" s="50" t="s">
        <v>156</v>
      </c>
      <c r="D44" s="8" t="s">
        <v>39</v>
      </c>
      <c r="E44" s="50" t="s">
        <v>87</v>
      </c>
      <c r="F44" s="50" t="s">
        <v>183</v>
      </c>
      <c r="G44" s="50" t="s">
        <v>48</v>
      </c>
      <c r="H44" s="8">
        <v>3</v>
      </c>
      <c r="I44" s="8">
        <v>4</v>
      </c>
      <c r="J44" s="8">
        <v>3</v>
      </c>
      <c r="K44" s="8">
        <v>2</v>
      </c>
      <c r="L44" s="8">
        <f t="shared" si="0"/>
        <v>4</v>
      </c>
      <c r="M44" s="8">
        <f t="shared" si="1"/>
        <v>12</v>
      </c>
      <c r="N44" s="50" t="s">
        <v>244</v>
      </c>
      <c r="P44" s="50" t="s">
        <v>241</v>
      </c>
      <c r="Q44" s="8">
        <v>1</v>
      </c>
      <c r="R44" s="8">
        <v>2</v>
      </c>
      <c r="S44" s="8">
        <v>2</v>
      </c>
      <c r="T44" s="8">
        <v>2</v>
      </c>
      <c r="U44" s="8">
        <f>MAX(Tableau1[[#This Row],[Gravité P2]:[Gravité E2]])</f>
        <v>2</v>
      </c>
      <c r="V44" s="8">
        <f t="shared" si="2"/>
        <v>2</v>
      </c>
    </row>
    <row r="45" spans="1:23" ht="115.2" x14ac:dyDescent="0.3">
      <c r="A45" s="8">
        <f t="shared" si="3"/>
        <v>43</v>
      </c>
      <c r="B45" s="8" t="s">
        <v>12</v>
      </c>
      <c r="C45" s="8" t="s">
        <v>72</v>
      </c>
      <c r="D45" s="8" t="s">
        <v>39</v>
      </c>
      <c r="E45" s="50" t="s">
        <v>80</v>
      </c>
      <c r="F45" s="50" t="s">
        <v>184</v>
      </c>
      <c r="G45" s="50" t="s">
        <v>48</v>
      </c>
      <c r="H45" s="8">
        <v>2</v>
      </c>
      <c r="I45" s="8">
        <v>4</v>
      </c>
      <c r="J45" s="8">
        <v>3</v>
      </c>
      <c r="K45" s="8">
        <v>2</v>
      </c>
      <c r="L45" s="8">
        <f t="shared" si="0"/>
        <v>4</v>
      </c>
      <c r="M45" s="8">
        <f t="shared" si="1"/>
        <v>8</v>
      </c>
      <c r="N45" s="50" t="s">
        <v>245</v>
      </c>
      <c r="P45" s="50" t="s">
        <v>242</v>
      </c>
      <c r="Q45" s="8">
        <v>1</v>
      </c>
      <c r="R45" s="8">
        <v>1</v>
      </c>
      <c r="S45" s="8">
        <v>1</v>
      </c>
      <c r="T45" s="8">
        <v>2</v>
      </c>
      <c r="U45" s="8">
        <f>MAX(Tableau1[[#This Row],[Gravité P2]:[Gravité E2]])</f>
        <v>2</v>
      </c>
      <c r="V45" s="8">
        <f t="shared" si="2"/>
        <v>2</v>
      </c>
    </row>
    <row r="46" spans="1:23" ht="72" x14ac:dyDescent="0.3">
      <c r="A46" s="8">
        <f t="shared" si="3"/>
        <v>44</v>
      </c>
      <c r="B46" s="8" t="s">
        <v>12</v>
      </c>
      <c r="C46" s="50" t="s">
        <v>88</v>
      </c>
      <c r="D46" s="8" t="s">
        <v>39</v>
      </c>
      <c r="E46" s="50" t="s">
        <v>79</v>
      </c>
      <c r="F46" s="50" t="s">
        <v>185</v>
      </c>
      <c r="G46" s="50" t="s">
        <v>48</v>
      </c>
      <c r="H46" s="8">
        <v>3</v>
      </c>
      <c r="I46" s="8">
        <v>4</v>
      </c>
      <c r="J46" s="8">
        <v>3</v>
      </c>
      <c r="K46" s="8">
        <v>2</v>
      </c>
      <c r="L46" s="8">
        <f t="shared" si="0"/>
        <v>4</v>
      </c>
      <c r="M46" s="8">
        <f t="shared" si="1"/>
        <v>12</v>
      </c>
      <c r="N46" s="50" t="s">
        <v>246</v>
      </c>
      <c r="P46" s="50" t="s">
        <v>243</v>
      </c>
      <c r="Q46" s="8">
        <v>2</v>
      </c>
      <c r="R46" s="8">
        <v>3</v>
      </c>
      <c r="S46" s="8">
        <v>2</v>
      </c>
      <c r="T46" s="8">
        <v>2</v>
      </c>
      <c r="U46" s="8">
        <f>MAX(Tableau1[[#This Row],[Gravité P2]:[Gravité E2]])</f>
        <v>3</v>
      </c>
      <c r="V46" s="8">
        <f t="shared" si="2"/>
        <v>6</v>
      </c>
      <c r="W46" s="50" t="s">
        <v>89</v>
      </c>
    </row>
    <row r="47" spans="1:23" x14ac:dyDescent="0.3">
      <c r="A47" s="8">
        <f t="shared" si="3"/>
        <v>45</v>
      </c>
      <c r="E47" s="50"/>
      <c r="F47" s="50"/>
      <c r="G47" s="50"/>
      <c r="L47" s="8">
        <f t="shared" si="0"/>
        <v>0</v>
      </c>
      <c r="M47" s="8">
        <f t="shared" si="1"/>
        <v>0</v>
      </c>
      <c r="U47" s="8">
        <f>MAX(Tableau1[[#This Row],[Gravité P2]:[Gravité E2]])</f>
        <v>0</v>
      </c>
      <c r="V47" s="8">
        <f t="shared" si="2"/>
        <v>0</v>
      </c>
    </row>
    <row r="49" spans="2:4" ht="19.8" x14ac:dyDescent="0.3">
      <c r="B49" s="53" t="s">
        <v>132</v>
      </c>
    </row>
    <row r="51" spans="2:4" ht="19.8" x14ac:dyDescent="0.3">
      <c r="B51" s="54" t="s">
        <v>127</v>
      </c>
    </row>
    <row r="52" spans="2:4" ht="19.8" x14ac:dyDescent="0.3">
      <c r="B52" s="54" t="s">
        <v>128</v>
      </c>
    </row>
    <row r="53" spans="2:4" ht="19.8" x14ac:dyDescent="0.3">
      <c r="B53" s="54" t="s">
        <v>129</v>
      </c>
      <c r="D53" s="54" t="s">
        <v>130</v>
      </c>
    </row>
    <row r="56" spans="2:4" ht="19.8" x14ac:dyDescent="0.3">
      <c r="B56" s="54" t="s">
        <v>131</v>
      </c>
    </row>
  </sheetData>
  <conditionalFormatting sqref="H2:H36">
    <cfRule type="cellIs" dxfId="22" priority="33" stopIfTrue="1" operator="greaterThanOrEqual">
      <formula>4</formula>
    </cfRule>
  </conditionalFormatting>
  <conditionalFormatting sqref="H37:H65557">
    <cfRule type="cellIs" dxfId="21" priority="121" stopIfTrue="1" operator="greaterThanOrEqual">
      <formula>4</formula>
    </cfRule>
  </conditionalFormatting>
  <conditionalFormatting sqref="M1">
    <cfRule type="cellIs" dxfId="20" priority="1" stopIfTrue="1" operator="between">
      <formula>6</formula>
      <formula>9</formula>
    </cfRule>
    <cfRule type="cellIs" dxfId="19" priority="2" stopIfTrue="1" operator="between">
      <formula>0</formula>
      <formula>5</formula>
    </cfRule>
    <cfRule type="cellIs" dxfId="18" priority="3" stopIfTrue="1" operator="between">
      <formula>10</formula>
      <formula>25</formula>
    </cfRule>
  </conditionalFormatting>
  <conditionalFormatting sqref="M2:M15">
    <cfRule type="cellIs" dxfId="17" priority="95" stopIfTrue="1" operator="between">
      <formula>10</formula>
      <formula>25</formula>
    </cfRule>
    <cfRule type="cellIs" dxfId="16" priority="94" stopIfTrue="1" operator="between">
      <formula>0</formula>
      <formula>5</formula>
    </cfRule>
    <cfRule type="cellIs" dxfId="15" priority="93" stopIfTrue="1" operator="between">
      <formula>6</formula>
      <formula>9</formula>
    </cfRule>
    <cfRule type="expression" dxfId="14" priority="92">
      <formula>AND(H2=1,M2=5)</formula>
    </cfRule>
  </conditionalFormatting>
  <conditionalFormatting sqref="M16:M520 V16:V520">
    <cfRule type="expression" dxfId="13" priority="106">
      <formula>AND(H16=1,M16=5)</formula>
    </cfRule>
  </conditionalFormatting>
  <conditionalFormatting sqref="M16:M1048576 V16:V1048576">
    <cfRule type="cellIs" dxfId="12" priority="108" stopIfTrue="1" operator="between">
      <formula>6</formula>
      <formula>9</formula>
    </cfRule>
    <cfRule type="cellIs" dxfId="11" priority="117" stopIfTrue="1" operator="between">
      <formula>10</formula>
      <formula>25</formula>
    </cfRule>
    <cfRule type="cellIs" dxfId="10" priority="115" stopIfTrue="1" operator="between">
      <formula>0</formula>
      <formula>5</formula>
    </cfRule>
  </conditionalFormatting>
  <conditionalFormatting sqref="Q11:Q12">
    <cfRule type="cellIs" dxfId="9" priority="32" stopIfTrue="1" operator="greaterThanOrEqual">
      <formula>4</formula>
    </cfRule>
  </conditionalFormatting>
  <conditionalFormatting sqref="Q14:Q15">
    <cfRule type="cellIs" dxfId="8" priority="85" stopIfTrue="1" operator="greaterThanOrEqual">
      <formula>4</formula>
    </cfRule>
  </conditionalFormatting>
  <conditionalFormatting sqref="Q18:Q21">
    <cfRule type="cellIs" dxfId="7" priority="27" stopIfTrue="1" operator="greaterThanOrEqual">
      <formula>4</formula>
    </cfRule>
  </conditionalFormatting>
  <conditionalFormatting sqref="Q23:Q27">
    <cfRule type="cellIs" dxfId="6" priority="24" stopIfTrue="1" operator="greaterThanOrEqual">
      <formula>4</formula>
    </cfRule>
  </conditionalFormatting>
  <conditionalFormatting sqref="Q29:Q39">
    <cfRule type="cellIs" dxfId="5" priority="13" stopIfTrue="1" operator="greaterThanOrEqual">
      <formula>4</formula>
    </cfRule>
  </conditionalFormatting>
  <conditionalFormatting sqref="Q42:Q47">
    <cfRule type="cellIs" dxfId="4" priority="5" stopIfTrue="1" operator="greaterThanOrEqual">
      <formula>4</formula>
    </cfRule>
  </conditionalFormatting>
  <conditionalFormatting sqref="V1:V15">
    <cfRule type="cellIs" dxfId="3" priority="90" stopIfTrue="1" operator="between">
      <formula>0</formula>
      <formula>5</formula>
    </cfRule>
    <cfRule type="cellIs" dxfId="2" priority="91" stopIfTrue="1" operator="between">
      <formula>10</formula>
      <formula>25</formula>
    </cfRule>
    <cfRule type="cellIs" dxfId="1" priority="89" stopIfTrue="1" operator="between">
      <formula>6</formula>
      <formula>9</formula>
    </cfRule>
  </conditionalFormatting>
  <conditionalFormatting sqref="V2:V15">
    <cfRule type="expression" dxfId="0" priority="88">
      <formula>AND(Q2=1,V2=5)</formula>
    </cfRule>
  </conditionalFormatting>
  <dataValidations count="2">
    <dataValidation type="list" allowBlank="1" showInputMessage="1" showErrorMessage="1" sqref="G2:G8 G10:G18 G20:G47" xr:uid="{00000000-0002-0000-0000-000000000000}">
      <formula1>#REF!</formula1>
    </dataValidation>
    <dataValidation type="list" allowBlank="1" showInputMessage="1" showErrorMessage="1" sqref="E28 E2 E4:E6 E8:E10 E13 E15 E17 E19 E21:E26 E36:E41 E34 E47 D2:D48 D68:D667 B2:B48 B68:B662 C2:C43 C45 C47:C48 C68:C611" xr:uid="{00000000-0002-0000-0000-000001000000}">
      <formula1>#REF!</formula1>
    </dataValidation>
  </dataValidations>
  <pageMargins left="0.25" right="0.25" top="0.75" bottom="0.75" header="0.3" footer="0.3"/>
  <pageSetup paperSize="8" fitToHeight="0" orientation="landscape"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29"/>
  <sheetViews>
    <sheetView topLeftCell="B1" zoomScale="85" zoomScaleNormal="85" workbookViewId="0">
      <selection activeCell="H29" sqref="H29"/>
    </sheetView>
  </sheetViews>
  <sheetFormatPr baseColWidth="10" defaultColWidth="11.44140625" defaultRowHeight="14.4" x14ac:dyDescent="0.3"/>
  <cols>
    <col min="1" max="1" width="43.109375" style="37" customWidth="1"/>
    <col min="2" max="2" width="3.6640625" style="37" customWidth="1"/>
    <col min="3" max="3" width="79.44140625" style="37" customWidth="1"/>
    <col min="4" max="4" width="3.6640625" style="37" customWidth="1"/>
    <col min="5" max="5" width="79.44140625" style="43" customWidth="1"/>
    <col min="6" max="6" width="3.6640625" style="37" customWidth="1"/>
    <col min="7" max="7" width="89.88671875" style="43" customWidth="1"/>
    <col min="8" max="16384" width="11.44140625" style="37"/>
  </cols>
  <sheetData>
    <row r="2" spans="1:7" ht="19.8" x14ac:dyDescent="0.3">
      <c r="A2" s="39" t="s">
        <v>150</v>
      </c>
    </row>
    <row r="3" spans="1:7" ht="15" thickBot="1" x14ac:dyDescent="0.35"/>
    <row r="4" spans="1:7" x14ac:dyDescent="0.3">
      <c r="A4" s="40" t="s">
        <v>151</v>
      </c>
      <c r="C4" s="41" t="s">
        <v>152</v>
      </c>
      <c r="E4" s="41" t="s">
        <v>153</v>
      </c>
      <c r="G4" s="41" t="s">
        <v>154</v>
      </c>
    </row>
    <row r="5" spans="1:7" ht="38.25" customHeight="1" x14ac:dyDescent="0.3">
      <c r="A5" s="36" t="s">
        <v>256</v>
      </c>
      <c r="C5" s="36" t="s">
        <v>263</v>
      </c>
      <c r="E5" s="36" t="s">
        <v>92</v>
      </c>
      <c r="F5" s="42"/>
      <c r="G5" s="36" t="s">
        <v>92</v>
      </c>
    </row>
    <row r="6" spans="1:7" ht="38.25" customHeight="1" x14ac:dyDescent="0.3">
      <c r="A6" s="36" t="s">
        <v>111</v>
      </c>
      <c r="C6" s="36" t="s">
        <v>264</v>
      </c>
      <c r="E6" s="36" t="s">
        <v>94</v>
      </c>
      <c r="F6" s="42"/>
      <c r="G6" s="36" t="s">
        <v>279</v>
      </c>
    </row>
    <row r="7" spans="1:7" ht="38.25" customHeight="1" x14ac:dyDescent="0.3">
      <c r="A7" s="36" t="s">
        <v>112</v>
      </c>
      <c r="C7" s="36" t="s">
        <v>265</v>
      </c>
      <c r="E7" s="36" t="s">
        <v>278</v>
      </c>
      <c r="F7" s="42"/>
      <c r="G7" s="36" t="s">
        <v>93</v>
      </c>
    </row>
    <row r="8" spans="1:7" ht="38.25" customHeight="1" x14ac:dyDescent="0.3">
      <c r="A8" s="36" t="s">
        <v>257</v>
      </c>
      <c r="C8" s="36" t="s">
        <v>266</v>
      </c>
      <c r="E8" s="36" t="s">
        <v>125</v>
      </c>
      <c r="F8" s="42"/>
      <c r="G8" s="36" t="s">
        <v>280</v>
      </c>
    </row>
    <row r="9" spans="1:7" ht="38.25" customHeight="1" x14ac:dyDescent="0.3">
      <c r="A9" s="36" t="s">
        <v>258</v>
      </c>
      <c r="C9" s="36" t="s">
        <v>113</v>
      </c>
      <c r="E9" s="36" t="s">
        <v>97</v>
      </c>
      <c r="F9" s="42"/>
      <c r="G9" s="36" t="s">
        <v>281</v>
      </c>
    </row>
    <row r="10" spans="1:7" ht="38.25" customHeight="1" x14ac:dyDescent="0.3">
      <c r="A10" s="36" t="s">
        <v>259</v>
      </c>
      <c r="C10" s="36" t="s">
        <v>103</v>
      </c>
      <c r="E10" s="36" t="s">
        <v>104</v>
      </c>
      <c r="F10" s="42"/>
      <c r="G10" s="36" t="s">
        <v>282</v>
      </c>
    </row>
    <row r="11" spans="1:7" ht="38.25" customHeight="1" x14ac:dyDescent="0.3">
      <c r="A11" s="36" t="s">
        <v>260</v>
      </c>
      <c r="C11" s="36" t="s">
        <v>267</v>
      </c>
      <c r="E11" s="36" t="s">
        <v>109</v>
      </c>
      <c r="F11" s="42"/>
      <c r="G11" s="36" t="s">
        <v>283</v>
      </c>
    </row>
    <row r="12" spans="1:7" ht="38.25" customHeight="1" x14ac:dyDescent="0.3">
      <c r="A12" s="36" t="s">
        <v>261</v>
      </c>
      <c r="C12" s="36" t="s">
        <v>96</v>
      </c>
      <c r="E12" s="36" t="s">
        <v>277</v>
      </c>
      <c r="F12" s="42"/>
      <c r="G12" s="36" t="s">
        <v>284</v>
      </c>
    </row>
    <row r="13" spans="1:7" ht="38.25" customHeight="1" thickBot="1" x14ac:dyDescent="0.35">
      <c r="A13" s="38" t="s">
        <v>262</v>
      </c>
      <c r="C13" s="36" t="s">
        <v>268</v>
      </c>
      <c r="E13" s="36" t="s">
        <v>95</v>
      </c>
      <c r="F13" s="42"/>
      <c r="G13" s="36" t="s">
        <v>285</v>
      </c>
    </row>
    <row r="14" spans="1:7" ht="38.25" customHeight="1" x14ac:dyDescent="0.3">
      <c r="C14" s="36" t="s">
        <v>101</v>
      </c>
      <c r="E14" s="36" t="s">
        <v>99</v>
      </c>
      <c r="F14" s="42"/>
      <c r="G14" s="36" t="s">
        <v>286</v>
      </c>
    </row>
    <row r="15" spans="1:7" ht="57" customHeight="1" x14ac:dyDescent="0.3">
      <c r="C15" s="36" t="s">
        <v>98</v>
      </c>
      <c r="E15" s="36" t="s">
        <v>276</v>
      </c>
      <c r="F15" s="42"/>
      <c r="G15" s="36" t="s">
        <v>287</v>
      </c>
    </row>
    <row r="16" spans="1:7" ht="38.25" customHeight="1" x14ac:dyDescent="0.3">
      <c r="C16" s="36" t="s">
        <v>100</v>
      </c>
      <c r="E16" s="36" t="s">
        <v>275</v>
      </c>
      <c r="F16" s="42"/>
      <c r="G16" s="36" t="s">
        <v>288</v>
      </c>
    </row>
    <row r="17" spans="3:7" ht="38.25" customHeight="1" thickBot="1" x14ac:dyDescent="0.35">
      <c r="C17" s="36" t="s">
        <v>102</v>
      </c>
      <c r="E17" s="38" t="s">
        <v>274</v>
      </c>
      <c r="F17" s="42"/>
      <c r="G17" s="36" t="s">
        <v>289</v>
      </c>
    </row>
    <row r="18" spans="3:7" ht="38.25" customHeight="1" x14ac:dyDescent="0.3">
      <c r="C18" s="36" t="s">
        <v>269</v>
      </c>
      <c r="E18" s="44"/>
      <c r="F18" s="42"/>
      <c r="G18" s="36" t="s">
        <v>290</v>
      </c>
    </row>
    <row r="19" spans="3:7" ht="38.25" customHeight="1" x14ac:dyDescent="0.3">
      <c r="C19" s="36" t="s">
        <v>270</v>
      </c>
      <c r="E19" s="44"/>
      <c r="F19" s="42"/>
      <c r="G19" s="36" t="s">
        <v>291</v>
      </c>
    </row>
    <row r="20" spans="3:7" ht="38.25" customHeight="1" x14ac:dyDescent="0.3">
      <c r="C20" s="36" t="s">
        <v>114</v>
      </c>
      <c r="E20" s="44"/>
      <c r="F20" s="42"/>
      <c r="G20" s="36" t="s">
        <v>115</v>
      </c>
    </row>
    <row r="21" spans="3:7" ht="38.25" customHeight="1" x14ac:dyDescent="0.3">
      <c r="C21" s="36" t="s">
        <v>108</v>
      </c>
      <c r="E21" s="44"/>
      <c r="F21" s="42"/>
      <c r="G21" s="36" t="s">
        <v>292</v>
      </c>
    </row>
    <row r="22" spans="3:7" ht="38.25" customHeight="1" x14ac:dyDescent="0.3">
      <c r="C22" s="36" t="s">
        <v>271</v>
      </c>
      <c r="E22" s="44"/>
      <c r="F22" s="42"/>
      <c r="G22" s="36" t="s">
        <v>293</v>
      </c>
    </row>
    <row r="23" spans="3:7" ht="38.25" customHeight="1" x14ac:dyDescent="0.3">
      <c r="C23" s="36" t="s">
        <v>105</v>
      </c>
      <c r="E23" s="44"/>
      <c r="F23" s="42"/>
      <c r="G23" s="36" t="s">
        <v>294</v>
      </c>
    </row>
    <row r="24" spans="3:7" ht="38.25" customHeight="1" x14ac:dyDescent="0.3">
      <c r="C24" s="36" t="s">
        <v>106</v>
      </c>
      <c r="E24" s="44"/>
      <c r="F24" s="42"/>
      <c r="G24" s="36" t="s">
        <v>295</v>
      </c>
    </row>
    <row r="25" spans="3:7" ht="38.25" customHeight="1" x14ac:dyDescent="0.3">
      <c r="C25" s="36" t="s">
        <v>107</v>
      </c>
      <c r="E25" s="44"/>
      <c r="F25" s="42"/>
      <c r="G25" s="36" t="s">
        <v>296</v>
      </c>
    </row>
    <row r="26" spans="3:7" ht="55.2" x14ac:dyDescent="0.3">
      <c r="C26" s="36" t="s">
        <v>272</v>
      </c>
      <c r="E26" s="44"/>
      <c r="F26" s="42"/>
      <c r="G26" s="36" t="s">
        <v>110</v>
      </c>
    </row>
    <row r="27" spans="3:7" ht="38.25" customHeight="1" thickBot="1" x14ac:dyDescent="0.35">
      <c r="C27" s="38" t="s">
        <v>273</v>
      </c>
      <c r="E27" s="44"/>
      <c r="F27" s="42"/>
      <c r="G27" s="36" t="s">
        <v>297</v>
      </c>
    </row>
    <row r="28" spans="3:7" ht="38.25" customHeight="1" x14ac:dyDescent="0.3">
      <c r="E28" s="44"/>
      <c r="F28" s="42"/>
      <c r="G28" s="36" t="s">
        <v>116</v>
      </c>
    </row>
    <row r="29" spans="3:7" ht="38.25" customHeight="1" thickBot="1" x14ac:dyDescent="0.35">
      <c r="E29" s="44"/>
      <c r="F29" s="42"/>
      <c r="G29" s="38"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35"/>
  <sheetViews>
    <sheetView topLeftCell="A22" workbookViewId="0">
      <selection activeCell="B37" sqref="B37"/>
    </sheetView>
  </sheetViews>
  <sheetFormatPr baseColWidth="10" defaultRowHeight="14.4" x14ac:dyDescent="0.3"/>
  <cols>
    <col min="2" max="2" width="96.33203125" customWidth="1"/>
  </cols>
  <sheetData>
    <row r="1" spans="2:2" ht="15" thickBot="1" x14ac:dyDescent="0.35"/>
    <row r="2" spans="2:2" ht="38.25" customHeight="1" x14ac:dyDescent="0.3">
      <c r="B2" s="45" t="s">
        <v>155</v>
      </c>
    </row>
    <row r="3" spans="2:2" s="43" customFormat="1" ht="32.25" customHeight="1" x14ac:dyDescent="0.3">
      <c r="B3" s="36" t="s">
        <v>43</v>
      </c>
    </row>
    <row r="4" spans="2:2" s="43" customFormat="1" ht="32.25" customHeight="1" x14ac:dyDescent="0.3">
      <c r="B4" s="36" t="s">
        <v>298</v>
      </c>
    </row>
    <row r="5" spans="2:2" s="43" customFormat="1" ht="32.25" customHeight="1" x14ac:dyDescent="0.3">
      <c r="B5" s="36" t="s">
        <v>118</v>
      </c>
    </row>
    <row r="6" spans="2:2" s="43" customFormat="1" ht="32.25" customHeight="1" x14ac:dyDescent="0.3">
      <c r="B6" s="36" t="s">
        <v>60</v>
      </c>
    </row>
    <row r="7" spans="2:2" s="43" customFormat="1" ht="32.25" customHeight="1" x14ac:dyDescent="0.3">
      <c r="B7" s="36" t="s">
        <v>299</v>
      </c>
    </row>
    <row r="8" spans="2:2" s="43" customFormat="1" ht="32.25" customHeight="1" x14ac:dyDescent="0.3">
      <c r="B8" s="36" t="s">
        <v>81</v>
      </c>
    </row>
    <row r="9" spans="2:2" s="43" customFormat="1" ht="32.25" customHeight="1" x14ac:dyDescent="0.3">
      <c r="B9" s="36" t="s">
        <v>300</v>
      </c>
    </row>
    <row r="10" spans="2:2" s="43" customFormat="1" ht="32.25" customHeight="1" x14ac:dyDescent="0.3">
      <c r="B10" s="36" t="s">
        <v>63</v>
      </c>
    </row>
    <row r="11" spans="2:2" s="43" customFormat="1" ht="32.25" customHeight="1" x14ac:dyDescent="0.3">
      <c r="B11" s="36" t="s">
        <v>76</v>
      </c>
    </row>
    <row r="12" spans="2:2" s="43" customFormat="1" ht="32.25" customHeight="1" x14ac:dyDescent="0.3">
      <c r="B12" s="36" t="s">
        <v>82</v>
      </c>
    </row>
    <row r="13" spans="2:2" s="43" customFormat="1" ht="32.25" customHeight="1" x14ac:dyDescent="0.3">
      <c r="B13" s="36" t="s">
        <v>84</v>
      </c>
    </row>
    <row r="14" spans="2:2" s="43" customFormat="1" ht="43.5" customHeight="1" x14ac:dyDescent="0.3">
      <c r="B14" s="36" t="s">
        <v>301</v>
      </c>
    </row>
    <row r="15" spans="2:2" s="43" customFormat="1" ht="32.25" customHeight="1" x14ac:dyDescent="0.3">
      <c r="B15" s="36" t="s">
        <v>85</v>
      </c>
    </row>
    <row r="16" spans="2:2" s="43" customFormat="1" ht="32.25" customHeight="1" x14ac:dyDescent="0.3">
      <c r="B16" s="36" t="s">
        <v>302</v>
      </c>
    </row>
    <row r="17" spans="2:2" s="43" customFormat="1" ht="32.25" customHeight="1" x14ac:dyDescent="0.3">
      <c r="B17" s="36" t="s">
        <v>303</v>
      </c>
    </row>
    <row r="18" spans="2:2" s="43" customFormat="1" ht="32.25" customHeight="1" x14ac:dyDescent="0.3">
      <c r="B18" s="36" t="s">
        <v>304</v>
      </c>
    </row>
    <row r="19" spans="2:2" s="43" customFormat="1" ht="32.25" customHeight="1" x14ac:dyDescent="0.3">
      <c r="B19" s="36" t="s">
        <v>305</v>
      </c>
    </row>
    <row r="20" spans="2:2" s="43" customFormat="1" ht="32.25" customHeight="1" x14ac:dyDescent="0.3">
      <c r="B20" s="36" t="s">
        <v>306</v>
      </c>
    </row>
    <row r="21" spans="2:2" s="43" customFormat="1" ht="32.25" customHeight="1" x14ac:dyDescent="0.3">
      <c r="B21" s="36" t="s">
        <v>307</v>
      </c>
    </row>
    <row r="22" spans="2:2" s="43" customFormat="1" ht="32.25" customHeight="1" x14ac:dyDescent="0.3">
      <c r="B22" s="36" t="s">
        <v>308</v>
      </c>
    </row>
    <row r="23" spans="2:2" s="43" customFormat="1" ht="32.25" customHeight="1" x14ac:dyDescent="0.3">
      <c r="B23" s="36" t="s">
        <v>309</v>
      </c>
    </row>
    <row r="24" spans="2:2" s="43" customFormat="1" ht="32.25" customHeight="1" x14ac:dyDescent="0.3">
      <c r="B24" s="36" t="s">
        <v>119</v>
      </c>
    </row>
    <row r="25" spans="2:2" s="43" customFormat="1" ht="32.25" customHeight="1" x14ac:dyDescent="0.3">
      <c r="B25" s="36" t="s">
        <v>120</v>
      </c>
    </row>
    <row r="26" spans="2:2" s="43" customFormat="1" ht="32.25" customHeight="1" x14ac:dyDescent="0.3">
      <c r="B26" s="36" t="s">
        <v>310</v>
      </c>
    </row>
    <row r="27" spans="2:2" s="43" customFormat="1" ht="32.25" customHeight="1" x14ac:dyDescent="0.3">
      <c r="B27" s="36" t="s">
        <v>121</v>
      </c>
    </row>
    <row r="28" spans="2:2" s="43" customFormat="1" ht="32.25" customHeight="1" x14ac:dyDescent="0.3">
      <c r="B28" s="36" t="s">
        <v>311</v>
      </c>
    </row>
    <row r="29" spans="2:2" s="43" customFormat="1" ht="32.25" customHeight="1" x14ac:dyDescent="0.3">
      <c r="B29" s="36" t="s">
        <v>312</v>
      </c>
    </row>
    <row r="30" spans="2:2" s="43" customFormat="1" ht="32.25" customHeight="1" x14ac:dyDescent="0.3">
      <c r="B30" s="36" t="s">
        <v>122</v>
      </c>
    </row>
    <row r="31" spans="2:2" s="43" customFormat="1" ht="32.25" customHeight="1" x14ac:dyDescent="0.3">
      <c r="B31" s="36" t="s">
        <v>75</v>
      </c>
    </row>
    <row r="32" spans="2:2" s="43" customFormat="1" ht="32.25" customHeight="1" x14ac:dyDescent="0.3">
      <c r="B32" s="36" t="s">
        <v>313</v>
      </c>
    </row>
    <row r="33" spans="2:2" s="43" customFormat="1" ht="32.25" customHeight="1" x14ac:dyDescent="0.3">
      <c r="B33" s="36" t="s">
        <v>123</v>
      </c>
    </row>
    <row r="34" spans="2:2" s="43" customFormat="1" ht="32.25" customHeight="1" x14ac:dyDescent="0.3">
      <c r="B34" s="36" t="s">
        <v>314</v>
      </c>
    </row>
    <row r="35" spans="2:2" s="43" customFormat="1" ht="32.25" customHeight="1" thickBot="1" x14ac:dyDescent="0.35">
      <c r="B35" s="38"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S18"/>
  <sheetViews>
    <sheetView showGridLines="0" zoomScaleNormal="100" workbookViewId="0">
      <selection activeCell="E8" sqref="E8"/>
    </sheetView>
  </sheetViews>
  <sheetFormatPr baseColWidth="10" defaultRowHeight="14.4" x14ac:dyDescent="0.3"/>
  <cols>
    <col min="2" max="2" width="42.109375" bestFit="1" customWidth="1"/>
    <col min="3" max="3" width="5.6640625" customWidth="1"/>
    <col min="5" max="5" width="56.6640625" bestFit="1" customWidth="1"/>
    <col min="6" max="6" width="5.6640625" customWidth="1"/>
    <col min="8" max="8" width="47.6640625" bestFit="1" customWidth="1"/>
    <col min="9" max="9" width="5.6640625" customWidth="1"/>
    <col min="11" max="11" width="46.109375" bestFit="1" customWidth="1"/>
    <col min="12" max="12" width="5.6640625" customWidth="1"/>
  </cols>
  <sheetData>
    <row r="3" spans="1:19" s="8" customFormat="1" x14ac:dyDescent="0.3">
      <c r="A3" s="66"/>
      <c r="B3" s="66"/>
      <c r="C3" s="6"/>
      <c r="D3" s="7"/>
      <c r="E3" s="6"/>
      <c r="F3" s="6"/>
      <c r="G3" s="7"/>
      <c r="H3" s="6"/>
      <c r="I3" s="6"/>
      <c r="J3" s="7"/>
      <c r="K3" s="6"/>
      <c r="L3" s="6"/>
      <c r="O3" s="1"/>
      <c r="P3" s="1"/>
      <c r="Q3" s="1"/>
      <c r="R3" s="1"/>
      <c r="S3" s="1"/>
    </row>
    <row r="4" spans="1:19" s="8" customFormat="1" x14ac:dyDescent="0.3">
      <c r="A4" s="9"/>
      <c r="B4" s="10"/>
      <c r="C4" s="10"/>
      <c r="D4" s="3"/>
      <c r="E4" s="10"/>
      <c r="F4" s="10"/>
      <c r="G4" s="3"/>
      <c r="H4" s="10"/>
      <c r="I4" s="10"/>
      <c r="J4" s="3"/>
      <c r="K4" s="10"/>
      <c r="L4" s="10"/>
      <c r="O4" s="1"/>
      <c r="P4" s="1"/>
      <c r="Q4" s="1"/>
      <c r="R4" s="1"/>
      <c r="S4" s="1"/>
    </row>
    <row r="5" spans="1:19" s="8" customFormat="1" ht="15" thickBot="1" x14ac:dyDescent="0.35">
      <c r="A5" s="9"/>
      <c r="B5" s="10"/>
      <c r="C5" s="10"/>
      <c r="D5" s="3"/>
      <c r="E5" s="10"/>
      <c r="F5" s="10"/>
      <c r="G5" s="3"/>
      <c r="H5" s="10"/>
      <c r="I5" s="10"/>
      <c r="J5" s="3"/>
      <c r="K5" s="10"/>
      <c r="L5" s="10"/>
      <c r="O5" s="1"/>
      <c r="P5" s="1"/>
      <c r="Q5" s="1"/>
      <c r="R5" s="1"/>
      <c r="S5" s="1"/>
    </row>
    <row r="6" spans="1:19" s="8" customFormat="1" ht="18.600000000000001" thickBot="1" x14ac:dyDescent="0.35">
      <c r="A6" s="67" t="s">
        <v>16</v>
      </c>
      <c r="B6" s="68"/>
      <c r="C6" s="11"/>
      <c r="D6" s="55" t="s">
        <v>17</v>
      </c>
      <c r="E6" s="56"/>
      <c r="F6" s="11"/>
      <c r="G6" s="55" t="s">
        <v>18</v>
      </c>
      <c r="H6" s="56"/>
      <c r="I6" s="11"/>
      <c r="J6" s="55" t="s">
        <v>4</v>
      </c>
      <c r="K6" s="56"/>
      <c r="L6" s="11"/>
      <c r="O6" s="57" t="s">
        <v>19</v>
      </c>
      <c r="P6" s="58"/>
      <c r="Q6" s="58"/>
      <c r="R6" s="58"/>
      <c r="S6" s="59"/>
    </row>
    <row r="7" spans="1:19" s="8" customFormat="1" ht="15" thickBot="1" x14ac:dyDescent="0.35">
      <c r="A7" s="12" t="s">
        <v>2</v>
      </c>
      <c r="B7" s="13" t="s">
        <v>1</v>
      </c>
      <c r="C7" s="14"/>
      <c r="D7" s="12" t="s">
        <v>2</v>
      </c>
      <c r="E7" s="13" t="s">
        <v>1</v>
      </c>
      <c r="F7" s="14"/>
      <c r="G7" s="12" t="s">
        <v>2</v>
      </c>
      <c r="H7" s="13" t="s">
        <v>1</v>
      </c>
      <c r="I7" s="14"/>
      <c r="J7" s="12" t="s">
        <v>2</v>
      </c>
      <c r="K7" s="13" t="s">
        <v>1</v>
      </c>
      <c r="L7" s="14"/>
      <c r="O7" s="60"/>
      <c r="P7" s="61"/>
      <c r="Q7" s="61"/>
      <c r="R7" s="61"/>
      <c r="S7" s="62"/>
    </row>
    <row r="8" spans="1:19" s="8" customFormat="1" ht="65.25" customHeight="1" thickBot="1" x14ac:dyDescent="0.35">
      <c r="A8" s="15">
        <v>1</v>
      </c>
      <c r="B8" s="16" t="s">
        <v>5</v>
      </c>
      <c r="C8" s="10"/>
      <c r="D8" s="15">
        <v>1</v>
      </c>
      <c r="E8" s="16" t="s">
        <v>133</v>
      </c>
      <c r="F8" s="10"/>
      <c r="G8" s="15">
        <v>1</v>
      </c>
      <c r="H8" s="16" t="s">
        <v>20</v>
      </c>
      <c r="I8" s="10"/>
      <c r="J8" s="15">
        <v>1</v>
      </c>
      <c r="K8" s="16" t="s">
        <v>134</v>
      </c>
      <c r="L8" s="10"/>
      <c r="M8" s="63" t="s">
        <v>135</v>
      </c>
      <c r="N8" s="17" t="s">
        <v>22</v>
      </c>
      <c r="O8" s="12">
        <v>1</v>
      </c>
      <c r="P8" s="18">
        <v>2</v>
      </c>
      <c r="Q8" s="18">
        <v>3</v>
      </c>
      <c r="R8" s="18">
        <v>4</v>
      </c>
      <c r="S8" s="19">
        <v>5</v>
      </c>
    </row>
    <row r="9" spans="1:19" s="8" customFormat="1" ht="65.25" customHeight="1" x14ac:dyDescent="0.3">
      <c r="A9" s="20">
        <v>2</v>
      </c>
      <c r="B9" s="21" t="s">
        <v>136</v>
      </c>
      <c r="C9" s="10"/>
      <c r="D9" s="20">
        <v>2</v>
      </c>
      <c r="E9" s="22" t="s">
        <v>137</v>
      </c>
      <c r="F9" s="10"/>
      <c r="G9" s="20">
        <v>2</v>
      </c>
      <c r="H9" s="21" t="s">
        <v>21</v>
      </c>
      <c r="I9" s="10"/>
      <c r="J9" s="20">
        <v>2</v>
      </c>
      <c r="K9" s="21" t="s">
        <v>6</v>
      </c>
      <c r="L9" s="10"/>
      <c r="M9" s="64"/>
      <c r="N9" s="23">
        <v>1</v>
      </c>
      <c r="O9" s="24">
        <f>O8*$N9</f>
        <v>1</v>
      </c>
      <c r="P9" s="25">
        <f>P8*$N9</f>
        <v>2</v>
      </c>
      <c r="Q9" s="25">
        <f>Q8*$N9</f>
        <v>3</v>
      </c>
      <c r="R9" s="25">
        <f>R8*$N9</f>
        <v>4</v>
      </c>
      <c r="S9" s="25">
        <f>S8*$N9</f>
        <v>5</v>
      </c>
    </row>
    <row r="10" spans="1:19" s="8" customFormat="1" ht="65.25" customHeight="1" x14ac:dyDescent="0.3">
      <c r="A10" s="20">
        <v>3</v>
      </c>
      <c r="B10" s="21" t="s">
        <v>138</v>
      </c>
      <c r="C10" s="10"/>
      <c r="D10" s="20">
        <v>3</v>
      </c>
      <c r="E10" s="22" t="s">
        <v>139</v>
      </c>
      <c r="F10" s="10"/>
      <c r="G10" s="20">
        <v>3</v>
      </c>
      <c r="H10" s="22" t="s">
        <v>140</v>
      </c>
      <c r="I10" s="10"/>
      <c r="J10" s="20">
        <v>3</v>
      </c>
      <c r="K10" s="21" t="s">
        <v>7</v>
      </c>
      <c r="L10" s="10"/>
      <c r="M10" s="64"/>
      <c r="N10" s="26">
        <v>2</v>
      </c>
      <c r="O10" s="27">
        <f>O8*$N10</f>
        <v>2</v>
      </c>
      <c r="P10" s="28">
        <f>P8*$N10</f>
        <v>4</v>
      </c>
      <c r="Q10" s="28">
        <f>Q8*$N10</f>
        <v>6</v>
      </c>
      <c r="R10" s="28">
        <f>R8*$N10</f>
        <v>8</v>
      </c>
      <c r="S10" s="28">
        <f>S9*$N10</f>
        <v>10</v>
      </c>
    </row>
    <row r="11" spans="1:19" s="8" customFormat="1" ht="65.25" customHeight="1" x14ac:dyDescent="0.3">
      <c r="A11" s="20">
        <v>4</v>
      </c>
      <c r="B11" s="21" t="s">
        <v>141</v>
      </c>
      <c r="C11" s="10"/>
      <c r="D11" s="20">
        <v>4</v>
      </c>
      <c r="E11" s="22" t="s">
        <v>142</v>
      </c>
      <c r="F11" s="10"/>
      <c r="G11" s="20">
        <v>4</v>
      </c>
      <c r="H11" s="22" t="s">
        <v>143</v>
      </c>
      <c r="I11" s="10"/>
      <c r="J11" s="20">
        <v>4</v>
      </c>
      <c r="K11" s="21" t="s">
        <v>8</v>
      </c>
      <c r="L11" s="10"/>
      <c r="M11" s="64"/>
      <c r="N11" s="26">
        <v>3</v>
      </c>
      <c r="O11" s="27">
        <f>O8*$N11</f>
        <v>3</v>
      </c>
      <c r="P11" s="28">
        <f>P8*$N11</f>
        <v>6</v>
      </c>
      <c r="Q11" s="28">
        <f>Q8*$N11</f>
        <v>9</v>
      </c>
      <c r="R11" s="28">
        <f>R8*$N11</f>
        <v>12</v>
      </c>
      <c r="S11" s="28">
        <f>S8*$N11</f>
        <v>15</v>
      </c>
    </row>
    <row r="12" spans="1:19" s="8" customFormat="1" ht="79.5" customHeight="1" thickBot="1" x14ac:dyDescent="0.35">
      <c r="A12" s="29">
        <v>5</v>
      </c>
      <c r="B12" s="30" t="s">
        <v>144</v>
      </c>
      <c r="C12" s="10"/>
      <c r="D12" s="29">
        <v>5</v>
      </c>
      <c r="E12" s="31" t="s">
        <v>145</v>
      </c>
      <c r="F12" s="10"/>
      <c r="G12" s="29">
        <v>5</v>
      </c>
      <c r="H12" s="31" t="s">
        <v>146</v>
      </c>
      <c r="I12" s="10"/>
      <c r="J12" s="29">
        <v>5</v>
      </c>
      <c r="K12" s="30" t="s">
        <v>9</v>
      </c>
      <c r="L12" s="10"/>
      <c r="M12" s="64"/>
      <c r="N12" s="26">
        <v>4</v>
      </c>
      <c r="O12" s="27">
        <f>O8*$N12</f>
        <v>4</v>
      </c>
      <c r="P12" s="28">
        <f>P8*$N12</f>
        <v>8</v>
      </c>
      <c r="Q12" s="28">
        <f>Q8*$N12</f>
        <v>12</v>
      </c>
      <c r="R12" s="28">
        <f>R8*$N12</f>
        <v>16</v>
      </c>
      <c r="S12" s="28">
        <f>S9*$N12</f>
        <v>20</v>
      </c>
    </row>
    <row r="13" spans="1:19" s="8" customFormat="1" ht="65.25" customHeight="1" thickBot="1" x14ac:dyDescent="0.35">
      <c r="A13" s="32"/>
      <c r="C13" s="11"/>
      <c r="D13" s="33"/>
      <c r="E13" s="11"/>
      <c r="F13" s="11"/>
      <c r="G13" s="33"/>
      <c r="H13" s="11"/>
      <c r="I13" s="11"/>
      <c r="J13" s="33"/>
      <c r="K13" s="11"/>
      <c r="L13" s="11"/>
      <c r="M13" s="65"/>
      <c r="N13" s="34">
        <v>5</v>
      </c>
      <c r="O13" s="27">
        <f>O8*$N13</f>
        <v>5</v>
      </c>
      <c r="P13" s="28">
        <f>P8*$N13</f>
        <v>10</v>
      </c>
      <c r="Q13" s="28">
        <f>Q8*$N13</f>
        <v>15</v>
      </c>
      <c r="R13" s="28">
        <f>R8*$N13</f>
        <v>20</v>
      </c>
      <c r="S13" s="28">
        <f>S8*$N13</f>
        <v>25</v>
      </c>
    </row>
    <row r="14" spans="1:19" s="8" customFormat="1" x14ac:dyDescent="0.3">
      <c r="A14" s="32"/>
      <c r="C14" s="14"/>
      <c r="D14" s="9"/>
      <c r="E14" s="14"/>
      <c r="F14" s="14"/>
      <c r="G14" s="9"/>
      <c r="H14" s="14"/>
      <c r="I14" s="14"/>
      <c r="J14" s="9"/>
      <c r="K14" s="14"/>
      <c r="L14" s="14"/>
      <c r="O14" s="4">
        <f>O8*$N9</f>
        <v>1</v>
      </c>
      <c r="P14" s="4">
        <v>2</v>
      </c>
      <c r="Q14" s="4">
        <v>3</v>
      </c>
      <c r="R14" s="4">
        <v>4</v>
      </c>
      <c r="S14" s="5">
        <v>5</v>
      </c>
    </row>
    <row r="15" spans="1:19" s="8" customFormat="1" x14ac:dyDescent="0.3">
      <c r="A15" s="32"/>
      <c r="C15" s="10"/>
      <c r="D15" s="3"/>
      <c r="E15" s="10"/>
      <c r="F15" s="10"/>
      <c r="G15" s="3"/>
      <c r="H15" s="10"/>
      <c r="I15" s="10"/>
      <c r="J15" s="3"/>
      <c r="K15" s="10"/>
      <c r="L15" s="10"/>
      <c r="O15" s="4">
        <f>O8*$N10</f>
        <v>2</v>
      </c>
      <c r="P15" s="4">
        <v>2</v>
      </c>
      <c r="Q15" s="5">
        <v>3</v>
      </c>
      <c r="R15" s="5">
        <v>4</v>
      </c>
      <c r="S15" s="2">
        <v>5</v>
      </c>
    </row>
    <row r="16" spans="1:19" x14ac:dyDescent="0.3">
      <c r="O16" s="4">
        <f>O8*O$9</f>
        <v>1</v>
      </c>
      <c r="P16" s="5">
        <f>P8*N$9</f>
        <v>2</v>
      </c>
      <c r="Q16" s="5">
        <f>Q8*N$9</f>
        <v>3</v>
      </c>
      <c r="R16" s="2">
        <f>R8*N$9</f>
        <v>4</v>
      </c>
      <c r="S16" s="2">
        <f>S8*N$9</f>
        <v>5</v>
      </c>
    </row>
    <row r="17" spans="15:19" x14ac:dyDescent="0.3">
      <c r="O17" s="4">
        <f>O8*O$10</f>
        <v>2</v>
      </c>
      <c r="P17" s="5">
        <f>P8*N$10</f>
        <v>4</v>
      </c>
      <c r="Q17" s="2">
        <f>Q8*N$10</f>
        <v>6</v>
      </c>
      <c r="R17" s="2">
        <f>R8*N$10</f>
        <v>8</v>
      </c>
      <c r="S17" s="2">
        <f>S9*N$10</f>
        <v>10</v>
      </c>
    </row>
    <row r="18" spans="15:19" x14ac:dyDescent="0.3">
      <c r="O18" s="4">
        <f>O8*O$11</f>
        <v>3</v>
      </c>
      <c r="P18" s="2">
        <f>P8*N$11</f>
        <v>6</v>
      </c>
      <c r="Q18" s="2">
        <f>Q8*N$11</f>
        <v>9</v>
      </c>
      <c r="R18" s="2">
        <f>R8*N$11</f>
        <v>12</v>
      </c>
      <c r="S18" s="2">
        <f>S8*N$11</f>
        <v>15</v>
      </c>
    </row>
  </sheetData>
  <mergeCells count="7">
    <mergeCell ref="J6:K6"/>
    <mergeCell ref="O6:S7"/>
    <mergeCell ref="M8:M13"/>
    <mergeCell ref="A3:B3"/>
    <mergeCell ref="A6:B6"/>
    <mergeCell ref="D6:E6"/>
    <mergeCell ref="G6:H6"/>
  </mergeCells>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5"/>
  <sheetViews>
    <sheetView tabSelected="1" workbookViewId="0">
      <selection activeCell="E23" sqref="E23"/>
    </sheetView>
  </sheetViews>
  <sheetFormatPr baseColWidth="10" defaultRowHeight="14.4" x14ac:dyDescent="0.3"/>
  <cols>
    <col min="2" max="2" width="71.109375" customWidth="1"/>
  </cols>
  <sheetData>
    <row r="2" spans="2:2" ht="15" thickBot="1" x14ac:dyDescent="0.35"/>
    <row r="3" spans="2:2" ht="15" thickBot="1" x14ac:dyDescent="0.35">
      <c r="B3" s="35" t="s">
        <v>147</v>
      </c>
    </row>
    <row r="4" spans="2:2" x14ac:dyDescent="0.3">
      <c r="B4" t="s">
        <v>148</v>
      </c>
    </row>
    <row r="5" spans="2:2" x14ac:dyDescent="0.3">
      <c r="B5"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ANALYSE DE RISQUES</vt:lpstr>
      <vt:lpstr>ACTIONS DE MAITRISE (N)</vt:lpstr>
      <vt:lpstr>INFORMATIONS NOTICE (P+W)</vt:lpstr>
      <vt:lpstr>METHODE DE COTATION</vt:lpstr>
      <vt:lpstr>Version</vt:lpstr>
      <vt:lpstr>'ANALYSE DE RISQUES'!Zone_d_impression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Jérémy CICERO</dc:creator>
  <cp:lastModifiedBy>Infos SNEFCCA</cp:lastModifiedBy>
  <cp:lastPrinted>2018-03-30T14:12:12Z</cp:lastPrinted>
  <dcterms:created xsi:type="dcterms:W3CDTF">2009-04-15T19:16:30Z</dcterms:created>
  <dcterms:modified xsi:type="dcterms:W3CDTF">2024-03-19T10:29:43Z</dcterms:modified>
</cp:coreProperties>
</file>